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pr\Desktop\INFORME-CRISIS FORENSE\ultimas solicitudes\TABLAS FINALES - BIEN\"/>
    </mc:Choice>
  </mc:AlternateContent>
  <xr:revisionPtr revIDLastSave="0" documentId="13_ncr:1_{74BB6FB9-201A-4E35-9A7B-C5303D52B85C}" xr6:coauthVersionLast="45" xr6:coauthVersionMax="45" xr10:uidLastSave="{00000000-0000-0000-0000-000000000000}"/>
  <bookViews>
    <workbookView xWindow="-120" yWindow="-120" windowWidth="20730" windowHeight="11160" activeTab="5" xr2:uid="{129BADC5-7828-47B1-8594-7421183A5071}"/>
  </bookViews>
  <sheets>
    <sheet name="INGRESOS" sheetId="1" r:id="rId1"/>
    <sheet name="IDENTIF" sheetId="2" r:id="rId2"/>
    <sheet name="NO ENTREG" sheetId="3" r:id="rId3"/>
    <sheet name="NI" sheetId="5" r:id="rId4"/>
    <sheet name="REZAGO" sheetId="6" r:id="rId5"/>
    <sheet name="proyección 2020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6" l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F3" i="6"/>
  <c r="F4" i="6" s="1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B17" i="6"/>
  <c r="C17" i="6"/>
  <c r="D17" i="6"/>
  <c r="E17" i="6"/>
  <c r="R4" i="5"/>
  <c r="R26" i="5" s="1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3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B26" i="5"/>
  <c r="Q26" i="5" s="1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C17" i="8"/>
  <c r="Q21" i="3" l="1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D17" i="8"/>
  <c r="E17" i="8"/>
</calcChain>
</file>

<file path=xl/sharedStrings.xml><?xml version="1.0" encoding="utf-8"?>
<sst xmlns="http://schemas.openxmlformats.org/spreadsheetml/2006/main" count="189" uniqueCount="52">
  <si>
    <t>ESTADO</t>
  </si>
  <si>
    <t>Aguascalientes</t>
  </si>
  <si>
    <t>NO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</si>
  <si>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</si>
  <si>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</si>
  <si>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</si>
  <si>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</si>
  <si>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</si>
  <si>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</si>
  <si>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</si>
  <si>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</si>
  <si>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</si>
  <si>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Guanajuato</t>
  </si>
  <si>
    <t>Hidalgo</t>
  </si>
  <si>
    <t>Jalisco</t>
  </si>
  <si>
    <t>Michoacán</t>
  </si>
  <si>
    <t>Nayarit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</si>
  <si>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</si>
  <si>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</si>
  <si>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</si>
  <si>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</si>
  <si>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</si>
  <si>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</si>
  <si>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</si>
  <si>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</si>
  <si>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</si>
  <si>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</si>
  <si>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</si>
  <si>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Zacatecas</t>
  </si>
  <si>
    <t>FGR</t>
  </si>
  <si>
    <t>TOTAL</t>
  </si>
  <si>
    <t>21 ESTADOS</t>
  </si>
  <si>
    <t>18 ESTADOS</t>
  </si>
  <si>
    <t>PORCENTAJE DEL TOTAL</t>
  </si>
  <si>
    <t>PROM ANUAL POR ESTADO</t>
  </si>
  <si>
    <t>23 ESTADOS</t>
  </si>
  <si>
    <t>AÑO</t>
  </si>
  <si>
    <t>INGRESOS</t>
  </si>
  <si>
    <t>IDENTIFICADOS</t>
  </si>
  <si>
    <t>NO IDENTIFICADOS</t>
  </si>
  <si>
    <t>ACUMULACIÓN DE NO IDENTIFICADOS</t>
  </si>
  <si>
    <t>ACUMULACIÓN DE IDENTIFICADOS Y NO ENTREGADOS</t>
  </si>
  <si>
    <t>IDENTIFICADOS NO ENTREGADOS</t>
  </si>
  <si>
    <t>2020 (enero-agosto)</t>
  </si>
  <si>
    <t>Previsión(NO IDENTIFICADOS)</t>
  </si>
  <si>
    <t>Límite de confianza inferior(NO IDENTIFICADOS)</t>
  </si>
  <si>
    <t>Límite de confianza superior(NO IDENTIFICADOS)</t>
  </si>
  <si>
    <t>INGRESADOS POR AÑO EN 21 ESTADOS QUE DIERON INFORMACIÓN</t>
  </si>
  <si>
    <t>IDENTIFICADOS POR AÑO EN 18 ESTADOS QUE DIERON INFORMACIÓN</t>
  </si>
  <si>
    <t>IDENTIFICADOS Y NO ENTREGADOS POR AÑO EN 18 ESTADOS QUE DIERON INFORMACIÓN</t>
  </si>
  <si>
    <t>NO IDENTIFICADOS POR AÑO EN 23 ESTADOS QUE DIERON INFORMACIÓN</t>
  </si>
  <si>
    <t>PROYECCIÓN PARA 2020 DEL TOTAL DE NO IDENTIFICADOS EN EL PERIODO 2006-2019 PROPORCIONADO POR 23 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</si>
</sst>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10" fontId="1" fillId="0" borderId="0" xfId="0" applyNumberFormat="1" applyFont="1"/>
    <xf numFmtId="2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REZAGO!$J$1</c:f>
              <c:strCache>
                <c:ptCount val="1"/>
                <c:pt idx="0">
                  <c:v>NO IDENTIFICADOS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REZAGO!$I$2:$I$16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(enero-agosto)</c:v>
                </c:pt>
              </c:strCache>
            </c:strRef>
          </c:cat>
          <c:val>
            <c:numRef>
              <c:f>REZAGO!$J$2:$J$16</c:f>
              <c:numCache>
                <c:formatCode>General</c:formatCode>
                <c:ptCount val="15"/>
                <c:pt idx="0">
                  <c:v>570</c:v>
                </c:pt>
                <c:pt idx="1">
                  <c:v>686</c:v>
                </c:pt>
                <c:pt idx="2">
                  <c:v>878</c:v>
                </c:pt>
                <c:pt idx="3">
                  <c:v>1136</c:v>
                </c:pt>
                <c:pt idx="4">
                  <c:v>2819</c:v>
                </c:pt>
                <c:pt idx="5">
                  <c:v>2860</c:v>
                </c:pt>
                <c:pt idx="6">
                  <c:v>2696</c:v>
                </c:pt>
                <c:pt idx="7">
                  <c:v>2736</c:v>
                </c:pt>
                <c:pt idx="8">
                  <c:v>2611</c:v>
                </c:pt>
                <c:pt idx="9">
                  <c:v>2473</c:v>
                </c:pt>
                <c:pt idx="10">
                  <c:v>2699</c:v>
                </c:pt>
                <c:pt idx="11">
                  <c:v>3279</c:v>
                </c:pt>
                <c:pt idx="12">
                  <c:v>3412</c:v>
                </c:pt>
                <c:pt idx="13">
                  <c:v>4100</c:v>
                </c:pt>
                <c:pt idx="14">
                  <c:v>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B-419F-8AB9-60BEBB871E82}"/>
            </c:ext>
          </c:extLst>
        </c:ser>
        <c:ser>
          <c:idx val="1"/>
          <c:order val="1"/>
          <c:tx>
            <c:strRef>
              <c:f>REZAGO!$K$1</c:f>
              <c:strCache>
                <c:ptCount val="1"/>
                <c:pt idx="0">
                  <c:v>ACUMULACIÓN DE NO IDENTIFICADOS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REZAGO!$I$2:$I$16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(enero-agosto)</c:v>
                </c:pt>
              </c:strCache>
            </c:strRef>
          </c:cat>
          <c:val>
            <c:numRef>
              <c:f>REZAGO!$K$2:$K$16</c:f>
              <c:numCache>
                <c:formatCode>General</c:formatCode>
                <c:ptCount val="15"/>
                <c:pt idx="0">
                  <c:v>570</c:v>
                </c:pt>
                <c:pt idx="1">
                  <c:v>1256</c:v>
                </c:pt>
                <c:pt idx="2">
                  <c:v>2134</c:v>
                </c:pt>
                <c:pt idx="3">
                  <c:v>3270</c:v>
                </c:pt>
                <c:pt idx="4">
                  <c:v>6089</c:v>
                </c:pt>
                <c:pt idx="5">
                  <c:v>8949</c:v>
                </c:pt>
                <c:pt idx="6">
                  <c:v>11645</c:v>
                </c:pt>
                <c:pt idx="7">
                  <c:v>14381</c:v>
                </c:pt>
                <c:pt idx="8">
                  <c:v>16992</c:v>
                </c:pt>
                <c:pt idx="9">
                  <c:v>19465</c:v>
                </c:pt>
                <c:pt idx="10">
                  <c:v>22164</c:v>
                </c:pt>
                <c:pt idx="11">
                  <c:v>25443</c:v>
                </c:pt>
                <c:pt idx="12">
                  <c:v>28855</c:v>
                </c:pt>
                <c:pt idx="13">
                  <c:v>32955</c:v>
                </c:pt>
                <c:pt idx="14">
                  <c:v>36284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B-419F-8AB9-60BEBB871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580271"/>
        <c:axId val="1314849071"/>
      </c:lineChart>
      <c:catAx>
        <c:axId val="131858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14849071"/>
        <c:crosses val="autoZero"/>
        <c:auto val="1"/>
        <c:lblAlgn val="ctr"/>
        <c:lblOffset val="100"/>
        <c:noMultiLvlLbl val="0"/>
      </c:catAx>
      <c:valAx>
        <c:axId val="131484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1858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REZAGO!$J$1</c:f>
              <c:strCache>
                <c:ptCount val="1"/>
                <c:pt idx="0">
                  <c:v>NO IDENTIFICADOS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REZAGO!$I$2:$I$16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(enero-agosto)</c:v>
                </c:pt>
              </c:strCache>
            </c:strRef>
          </c:cat>
          <c:val>
            <c:numRef>
              <c:f>REZAGO!$J$2:$J$16</c:f>
              <c:numCache>
                <c:formatCode>General</c:formatCode>
                <c:ptCount val="15"/>
                <c:pt idx="0">
                  <c:v>570</c:v>
                </c:pt>
                <c:pt idx="1">
                  <c:v>686</c:v>
                </c:pt>
                <c:pt idx="2">
                  <c:v>878</c:v>
                </c:pt>
                <c:pt idx="3">
                  <c:v>1136</c:v>
                </c:pt>
                <c:pt idx="4">
                  <c:v>2819</c:v>
                </c:pt>
                <c:pt idx="5">
                  <c:v>2860</c:v>
                </c:pt>
                <c:pt idx="6">
                  <c:v>2696</c:v>
                </c:pt>
                <c:pt idx="7">
                  <c:v>2736</c:v>
                </c:pt>
                <c:pt idx="8">
                  <c:v>2611</c:v>
                </c:pt>
                <c:pt idx="9">
                  <c:v>2473</c:v>
                </c:pt>
                <c:pt idx="10">
                  <c:v>2699</c:v>
                </c:pt>
                <c:pt idx="11">
                  <c:v>3279</c:v>
                </c:pt>
                <c:pt idx="12">
                  <c:v>3412</c:v>
                </c:pt>
                <c:pt idx="13">
                  <c:v>4100</c:v>
                </c:pt>
                <c:pt idx="14">
                  <c:v>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0-4699-BC1A-778A31613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14147311"/>
        <c:axId val="1317325471"/>
      </c:barChart>
      <c:lineChart>
        <c:grouping val="standard"/>
        <c:varyColors val="0"/>
        <c:ser>
          <c:idx val="1"/>
          <c:order val="1"/>
          <c:tx>
            <c:strRef>
              <c:f>REZAGO!$K$1</c:f>
              <c:strCache>
                <c:ptCount val="1"/>
                <c:pt idx="0">
                  <c:v>ACUMULACIÓN DE NO IDENTIFICADOS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REZAGO!$I$2:$I$16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(enero-agosto)</c:v>
                </c:pt>
              </c:strCache>
            </c:strRef>
          </c:cat>
          <c:val>
            <c:numRef>
              <c:f>REZAGO!$K$2:$K$16</c:f>
              <c:numCache>
                <c:formatCode>General</c:formatCode>
                <c:ptCount val="15"/>
                <c:pt idx="0">
                  <c:v>570</c:v>
                </c:pt>
                <c:pt idx="1">
                  <c:v>1256</c:v>
                </c:pt>
                <c:pt idx="2">
                  <c:v>2134</c:v>
                </c:pt>
                <c:pt idx="3">
                  <c:v>3270</c:v>
                </c:pt>
                <c:pt idx="4">
                  <c:v>6089</c:v>
                </c:pt>
                <c:pt idx="5">
                  <c:v>8949</c:v>
                </c:pt>
                <c:pt idx="6">
                  <c:v>11645</c:v>
                </c:pt>
                <c:pt idx="7">
                  <c:v>14381</c:v>
                </c:pt>
                <c:pt idx="8">
                  <c:v>16992</c:v>
                </c:pt>
                <c:pt idx="9">
                  <c:v>19465</c:v>
                </c:pt>
                <c:pt idx="10">
                  <c:v>22164</c:v>
                </c:pt>
                <c:pt idx="11">
                  <c:v>25443</c:v>
                </c:pt>
                <c:pt idx="12">
                  <c:v>28855</c:v>
                </c:pt>
                <c:pt idx="13">
                  <c:v>32955</c:v>
                </c:pt>
                <c:pt idx="14">
                  <c:v>36284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0-4699-BC1A-778A31613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596415"/>
        <c:axId val="1430233551"/>
      </c:lineChart>
      <c:catAx>
        <c:axId val="131414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17325471"/>
        <c:crosses val="autoZero"/>
        <c:auto val="1"/>
        <c:lblAlgn val="ctr"/>
        <c:lblOffset val="100"/>
        <c:noMultiLvlLbl val="0"/>
      </c:catAx>
      <c:valAx>
        <c:axId val="1317325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CUENTA DE NO</a:t>
                </a:r>
                <a:r>
                  <a:rPr lang="es-MX" baseline="0"/>
                  <a:t> IDENTIFICADOS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14147311"/>
        <c:crosses val="autoZero"/>
        <c:crossBetween val="between"/>
      </c:valAx>
      <c:valAx>
        <c:axId val="143023355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CUENTA DE ACUMULACIÓN</a:t>
                </a:r>
                <a:r>
                  <a:rPr lang="es-MX" baseline="0"/>
                  <a:t> DE NO IDENTIFICADOS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30596415"/>
        <c:crosses val="max"/>
        <c:crossBetween val="between"/>
      </c:valAx>
      <c:catAx>
        <c:axId val="14305964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233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REZAGO!$N$1</c:f>
              <c:strCache>
                <c:ptCount val="1"/>
                <c:pt idx="0">
                  <c:v>NO IDENTIFICADOS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REZAGO!$M$2:$M$16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(enero-agosto)</c:v>
                </c:pt>
              </c:strCache>
            </c:strRef>
          </c:cat>
          <c:val>
            <c:numRef>
              <c:f>REZAGO!$N$2:$N$16</c:f>
              <c:numCache>
                <c:formatCode>General</c:formatCode>
                <c:ptCount val="15"/>
                <c:pt idx="0">
                  <c:v>570</c:v>
                </c:pt>
                <c:pt idx="1">
                  <c:v>686</c:v>
                </c:pt>
                <c:pt idx="2">
                  <c:v>878</c:v>
                </c:pt>
                <c:pt idx="3">
                  <c:v>1136</c:v>
                </c:pt>
                <c:pt idx="4">
                  <c:v>2819</c:v>
                </c:pt>
                <c:pt idx="5">
                  <c:v>2860</c:v>
                </c:pt>
                <c:pt idx="6">
                  <c:v>2696</c:v>
                </c:pt>
                <c:pt idx="7">
                  <c:v>2736</c:v>
                </c:pt>
                <c:pt idx="8">
                  <c:v>2611</c:v>
                </c:pt>
                <c:pt idx="9">
                  <c:v>2473</c:v>
                </c:pt>
                <c:pt idx="10">
                  <c:v>2699</c:v>
                </c:pt>
                <c:pt idx="11">
                  <c:v>3279</c:v>
                </c:pt>
                <c:pt idx="12">
                  <c:v>3412</c:v>
                </c:pt>
                <c:pt idx="13">
                  <c:v>4100</c:v>
                </c:pt>
                <c:pt idx="14">
                  <c:v>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2-4DBA-BBA0-2B58211B9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2352335"/>
        <c:axId val="1314867375"/>
      </c:barChart>
      <c:lineChart>
        <c:grouping val="standard"/>
        <c:varyColors val="0"/>
        <c:ser>
          <c:idx val="1"/>
          <c:order val="1"/>
          <c:tx>
            <c:strRef>
              <c:f>REZAGO!$O$1</c:f>
              <c:strCache>
                <c:ptCount val="1"/>
                <c:pt idx="0">
                  <c:v>ACUMULACIÓN DE NO IDENTIFICADOS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REZAGO!$M$2:$M$16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(enero-agosto)</c:v>
                </c:pt>
              </c:strCache>
            </c:strRef>
          </c:cat>
          <c:val>
            <c:numRef>
              <c:f>REZAGO!$O$2:$O$16</c:f>
              <c:numCache>
                <c:formatCode>General</c:formatCode>
                <c:ptCount val="15"/>
                <c:pt idx="0">
                  <c:v>570</c:v>
                </c:pt>
                <c:pt idx="1">
                  <c:v>1256</c:v>
                </c:pt>
                <c:pt idx="2">
                  <c:v>2134</c:v>
                </c:pt>
                <c:pt idx="3">
                  <c:v>3270</c:v>
                </c:pt>
                <c:pt idx="4">
                  <c:v>6089</c:v>
                </c:pt>
                <c:pt idx="5">
                  <c:v>8949</c:v>
                </c:pt>
                <c:pt idx="6">
                  <c:v>11645</c:v>
                </c:pt>
                <c:pt idx="7">
                  <c:v>14381</c:v>
                </c:pt>
                <c:pt idx="8">
                  <c:v>16992</c:v>
                </c:pt>
                <c:pt idx="9">
                  <c:v>19465</c:v>
                </c:pt>
                <c:pt idx="10">
                  <c:v>22164</c:v>
                </c:pt>
                <c:pt idx="11">
                  <c:v>25443</c:v>
                </c:pt>
                <c:pt idx="12">
                  <c:v>28855</c:v>
                </c:pt>
                <c:pt idx="13">
                  <c:v>32955</c:v>
                </c:pt>
                <c:pt idx="14">
                  <c:v>36284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2-4DBA-BBA0-2B58211B9BC5}"/>
            </c:ext>
          </c:extLst>
        </c:ser>
        <c:ser>
          <c:idx val="2"/>
          <c:order val="2"/>
          <c:tx>
            <c:strRef>
              <c:f>REZAGO!$P$1</c:f>
              <c:strCache>
                <c:ptCount val="1"/>
                <c:pt idx="0">
                  <c:v>ACUMULACIÓN DE IDENTIFICADOS Y NO ENTREGADOS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REZAGO!$M$2:$M$16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(enero-agosto)</c:v>
                </c:pt>
              </c:strCache>
            </c:strRef>
          </c:cat>
          <c:val>
            <c:numRef>
              <c:f>REZAGO!$P$2:$P$16</c:f>
              <c:numCache>
                <c:formatCode>General</c:formatCode>
                <c:ptCount val="15"/>
                <c:pt idx="0">
                  <c:v>35</c:v>
                </c:pt>
                <c:pt idx="1">
                  <c:v>83</c:v>
                </c:pt>
                <c:pt idx="2">
                  <c:v>158</c:v>
                </c:pt>
                <c:pt idx="3">
                  <c:v>235</c:v>
                </c:pt>
                <c:pt idx="4">
                  <c:v>374</c:v>
                </c:pt>
                <c:pt idx="5">
                  <c:v>588</c:v>
                </c:pt>
                <c:pt idx="6">
                  <c:v>805</c:v>
                </c:pt>
                <c:pt idx="7">
                  <c:v>1004</c:v>
                </c:pt>
                <c:pt idx="8">
                  <c:v>1183</c:v>
                </c:pt>
                <c:pt idx="9">
                  <c:v>1362</c:v>
                </c:pt>
                <c:pt idx="10">
                  <c:v>1506</c:v>
                </c:pt>
                <c:pt idx="11">
                  <c:v>1634</c:v>
                </c:pt>
                <c:pt idx="12">
                  <c:v>1801</c:v>
                </c:pt>
                <c:pt idx="13">
                  <c:v>2011</c:v>
                </c:pt>
                <c:pt idx="14">
                  <c:v>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2-4DBA-BBA0-2B58211B9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352335"/>
        <c:axId val="1314867375"/>
      </c:lineChart>
      <c:catAx>
        <c:axId val="1492352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14867375"/>
        <c:crosses val="autoZero"/>
        <c:auto val="1"/>
        <c:lblAlgn val="ctr"/>
        <c:lblOffset val="100"/>
        <c:noMultiLvlLbl val="0"/>
      </c:catAx>
      <c:valAx>
        <c:axId val="131486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92352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'proyección 2020'!$B$2</c:f>
              <c:strCache>
                <c:ptCount val="1"/>
                <c:pt idx="0">
                  <c:v>NO IDENTIFICADOS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'proyección 2020'!$B$3:$B$17</c:f>
              <c:numCache>
                <c:formatCode>General</c:formatCode>
                <c:ptCount val="15"/>
                <c:pt idx="0">
                  <c:v>570</c:v>
                </c:pt>
                <c:pt idx="1">
                  <c:v>686</c:v>
                </c:pt>
                <c:pt idx="2">
                  <c:v>878</c:v>
                </c:pt>
                <c:pt idx="3">
                  <c:v>1136</c:v>
                </c:pt>
                <c:pt idx="4">
                  <c:v>2819</c:v>
                </c:pt>
                <c:pt idx="5">
                  <c:v>2860</c:v>
                </c:pt>
                <c:pt idx="6">
                  <c:v>2696</c:v>
                </c:pt>
                <c:pt idx="7">
                  <c:v>2736</c:v>
                </c:pt>
                <c:pt idx="8">
                  <c:v>2611</c:v>
                </c:pt>
                <c:pt idx="9">
                  <c:v>2473</c:v>
                </c:pt>
                <c:pt idx="10">
                  <c:v>2699</c:v>
                </c:pt>
                <c:pt idx="11">
                  <c:v>3279</c:v>
                </c:pt>
                <c:pt idx="12">
                  <c:v>3412</c:v>
                </c:pt>
                <c:pt idx="13">
                  <c:v>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A-43F2-B951-258BAA06DD51}"/>
            </c:ext>
          </c:extLst>
        </c:ser>
        <c:ser>
          <c:idx val="1"/>
          <c:order val="1"/>
          <c:tx>
            <c:strRef>
              <c:f>'proyección 2020'!$C$2</c:f>
              <c:strCache>
                <c:ptCount val="1"/>
                <c:pt idx="0">
                  <c:v>Previsión(NO IDENTIFICADOS)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'proyección 2020'!$A$3:$A$17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'proyección 2020'!$C$3:$C$17</c:f>
              <c:numCache>
                <c:formatCode>General</c:formatCode>
                <c:ptCount val="15"/>
                <c:pt idx="13">
                  <c:v>4100</c:v>
                </c:pt>
                <c:pt idx="14">
                  <c:v>4288.6044570845952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A-43F2-B951-258BAA06DD51}"/>
            </c:ext>
          </c:extLst>
        </c:ser>
        <c:ser>
          <c:idx val="2"/>
          <c:order val="2"/>
          <c:tx>
            <c:strRef>
              <c:f>'proyección 2020'!$D$2</c:f>
              <c:strCache>
                <c:ptCount val="1"/>
                <c:pt idx="0">
                  <c:v>Límite de confianza inferior(NO IDENTIFICADOS)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'proyección 2020'!$A$3:$A$17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'proyección 2020'!$D$3:$D$17</c:f>
              <c:numCache>
                <c:formatCode>General</c:formatCode>
                <c:ptCount val="15"/>
                <c:pt idx="13" formatCode="0.00">
                  <c:v>4100</c:v>
                </c:pt>
                <c:pt idx="14" formatCode="0.00">
                  <c:v>3383.7803191999465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FA-43F2-B951-258BAA06DD51}"/>
            </c:ext>
          </c:extLst>
        </c:ser>
        <c:ser>
          <c:idx val="3"/>
          <c:order val="3"/>
          <c:tx>
            <c:strRef>
              <c:f>'proyección 2020'!$E$2</c:f>
              <c:strCache>
                <c:ptCount val="1"/>
                <c:pt idx="0">
                  <c:v>Límite de confianza superior(NO IDENTIFICADOS)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'proyección 2020'!$A$3:$A$17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'proyección 2020'!$E$3:$E$17</c:f>
              <c:numCache>
                <c:formatCode>General</c:formatCode>
                <c:ptCount val="15"/>
                <c:pt idx="13" formatCode="0.00">
                  <c:v>4100</c:v>
                </c:pt>
                <c:pt idx="14" formatCode="0.00">
                  <c:v>5193.4285949692439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FA-43F2-B951-258BAA06D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4096960"/>
        <c:axId val="1917359728"/>
      </c:lineChart>
      <c:catAx>
        <c:axId val="18540969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17359728"/>
        <c:crosses val="autoZero"/>
        <c:auto val="1"/>
        <c:lblAlgn val="ctr"/>
        <c:lblOffset val="100"/>
        <c:noMultiLvlLbl val="0"/>
      </c:catAx>
      <c:valAx>
        <c:axId val="191735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40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1552575</xdr:colOff>
      <xdr:row>16</xdr:row>
      <xdr:rowOff>52387</xdr:rowOff>
    </xdr:from>
    <xdr:to>
      <xdr:col>7</xdr:col>
      <xdr:colOff>514350</xdr:colOff>
      <xdr:row>30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795361-5583-4B8A-81FA-682B31F1A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647700</xdr:colOff>
      <xdr:row>16</xdr:row>
      <xdr:rowOff>71437</xdr:rowOff>
    </xdr:from>
    <xdr:to>
      <xdr:col>11</xdr:col>
      <xdr:colOff>581025</xdr:colOff>
      <xdr:row>30</xdr:row>
      <xdr:rowOff>147637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C2F5E15-C695-416B-B655-3C6CD85D38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752475</xdr:colOff>
      <xdr:row>16</xdr:row>
      <xdr:rowOff>119062</xdr:rowOff>
    </xdr:from>
    <xdr:to>
      <xdr:col>15</xdr:col>
      <xdr:colOff>85725</xdr:colOff>
      <xdr:row>31</xdr:row>
      <xdr:rowOff>4762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3542529-5131-432B-B458-642AD85C83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42862</xdr:rowOff>
    </xdr:from>
    <xdr:to>
      <xdr:col>13</xdr:col>
      <xdr:colOff>257175</xdr:colOff>
      <xdr:row>17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3C9BBA-070A-43D3-814B-99A67A0BB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E0984A-D674-460D-A480-EC7E62D55298}" name="Tabla1" displayName="Tabla1" ref="A2:E17" totalsRowShown="0">
  <autoFilter ref="A2:E17" xr:uid="{DCAE9F04-9848-496F-A4BD-536B7CCC59F5}"/>
  <tableColumns count="5">
    <tableColumn id="1" xr3:uid="{74297850-67AC-40E1-81DC-928E451781B1}" name="AÑO"/>
    <tableColumn id="2" xr3:uid="{41FEA4A1-B88C-4127-90DC-283C04EF38E5}" name="NO IDENTIFICADOS"/>
    <tableColumn id="3" xr3:uid="{58F733CD-50B6-4715-BC2A-DFCB521CF4B5}" name="Previsión(NO IDENTIFICADOS)"/>
    <tableColumn id="4" xr3:uid="{E19CC6F7-B616-4358-9DD1-21A805271769}" name="Límite de confianza inferior(NO IDENTIFICADOS)"/>
    <tableColumn id="5" xr3:uid="{A4F39665-C00F-4B25-9BDB-55A3D925C202}" name="Límite de confianza superior(NO IDENTIFICADOS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2847-6333-49B8-B453-BD1B87707EED}">
  <dimension ref="A1:Q25"/>
  <sheetViews>
    <sheetView workbookViewId="0">
      <selection activeCell="A2" sqref="A2"/>
    </sheetView>
  </sheetViews>
  <sheetFormatPr baseColWidth="10" defaultRowHeight="15" x14ac:dyDescent="0.25"/>
  <cols>
    <col min="1" max="1" width="17.140625" bestFit="1" customWidth="1"/>
    <col min="2" max="5" width="5" bestFit="1" customWidth="1"/>
    <col min="6" max="7" width="6" bestFit="1" customWidth="1"/>
    <col min="8" max="12" width="5" bestFit="1" customWidth="1"/>
    <col min="13" max="15" width="6" bestFit="1" customWidth="1"/>
    <col min="16" max="16" width="5" bestFit="1" customWidth="1"/>
  </cols>
  <sheetData>
    <row r="1" spans="1:17" x14ac:dyDescent="0.25">
      <c r="A1" t="s">
        <v>47</v>
      </c>
    </row>
    <row r="2" spans="1:17" x14ac:dyDescent="0.25">
      <c r="A2" t="s">
        <v>0</v>
      </c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  <c r="Q2" s="3" t="s">
        <v>30</v>
      </c>
    </row>
    <row r="3" spans="1:17" x14ac:dyDescent="0.25">
      <c r="A3" s="1" t="s">
        <v>1</v>
      </c>
      <c r="B3" s="1">
        <v>7</v>
      </c>
      <c r="C3" s="1">
        <v>10</v>
      </c>
      <c r="D3" s="1">
        <v>12</v>
      </c>
      <c r="E3" s="1">
        <v>12</v>
      </c>
      <c r="F3" s="1">
        <v>8</v>
      </c>
      <c r="G3" s="1">
        <v>7</v>
      </c>
      <c r="H3" s="1">
        <v>6</v>
      </c>
      <c r="I3" s="1">
        <v>6</v>
      </c>
      <c r="J3" s="1">
        <v>5</v>
      </c>
      <c r="K3" s="1">
        <v>14</v>
      </c>
      <c r="L3" s="1">
        <v>15</v>
      </c>
      <c r="M3" s="1">
        <v>10</v>
      </c>
      <c r="N3" s="1">
        <v>13</v>
      </c>
      <c r="O3" s="1">
        <v>26</v>
      </c>
      <c r="P3" s="1">
        <v>20</v>
      </c>
      <c r="Q3" s="3">
        <f t="shared" ref="Q3:Q23" si="0">SUM(B3:P3)</f>
        <v>171</v>
      </c>
    </row>
    <row r="4" spans="1:17" x14ac:dyDescent="0.25">
      <c r="A4" t="s">
        <v>3</v>
      </c>
      <c r="B4">
        <v>0</v>
      </c>
      <c r="C4">
        <v>0</v>
      </c>
      <c r="D4">
        <v>0</v>
      </c>
      <c r="E4">
        <v>0</v>
      </c>
      <c r="F4">
        <v>7</v>
      </c>
      <c r="G4">
        <v>9</v>
      </c>
      <c r="H4">
        <v>9</v>
      </c>
      <c r="I4">
        <v>12</v>
      </c>
      <c r="J4">
        <v>7</v>
      </c>
      <c r="K4">
        <v>17</v>
      </c>
      <c r="L4">
        <v>26</v>
      </c>
      <c r="M4">
        <v>94</v>
      </c>
      <c r="N4">
        <v>59</v>
      </c>
      <c r="O4">
        <v>74</v>
      </c>
      <c r="P4">
        <v>37</v>
      </c>
      <c r="Q4" s="3">
        <f t="shared" si="0"/>
        <v>351</v>
      </c>
    </row>
    <row r="5" spans="1:17" x14ac:dyDescent="0.2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1</v>
      </c>
      <c r="L5">
        <v>1</v>
      </c>
      <c r="M5">
        <v>3</v>
      </c>
      <c r="N5">
        <v>2</v>
      </c>
      <c r="O5">
        <v>3</v>
      </c>
      <c r="P5">
        <v>3</v>
      </c>
      <c r="Q5" s="3">
        <f t="shared" si="0"/>
        <v>14</v>
      </c>
    </row>
    <row r="6" spans="1:17" x14ac:dyDescent="0.25">
      <c r="A6" t="s">
        <v>6</v>
      </c>
      <c r="B6">
        <v>0</v>
      </c>
      <c r="C6">
        <v>501</v>
      </c>
      <c r="D6">
        <v>1704</v>
      </c>
      <c r="E6">
        <v>2097</v>
      </c>
      <c r="F6">
        <v>2625</v>
      </c>
      <c r="G6">
        <v>2392</v>
      </c>
      <c r="H6">
        <v>1334</v>
      </c>
      <c r="I6">
        <v>1116</v>
      </c>
      <c r="J6">
        <v>1039</v>
      </c>
      <c r="K6">
        <v>1029</v>
      </c>
      <c r="L6">
        <v>1289</v>
      </c>
      <c r="M6">
        <v>1782</v>
      </c>
      <c r="N6">
        <v>2020</v>
      </c>
      <c r="O6">
        <v>2321</v>
      </c>
      <c r="P6">
        <v>2465</v>
      </c>
      <c r="Q6" s="3">
        <f t="shared" si="0"/>
        <v>23714</v>
      </c>
    </row>
    <row r="7" spans="1:17" x14ac:dyDescent="0.25">
      <c r="A7" t="s">
        <v>7</v>
      </c>
      <c r="B7" s="2">
        <v>351</v>
      </c>
      <c r="C7" s="2">
        <v>252</v>
      </c>
      <c r="D7" s="2">
        <v>222</v>
      </c>
      <c r="E7">
        <v>388</v>
      </c>
      <c r="F7">
        <v>443</v>
      </c>
      <c r="G7">
        <v>348</v>
      </c>
      <c r="H7">
        <v>385</v>
      </c>
      <c r="I7">
        <v>482</v>
      </c>
      <c r="J7">
        <v>478</v>
      </c>
      <c r="K7">
        <v>438</v>
      </c>
      <c r="L7">
        <v>469</v>
      </c>
      <c r="M7">
        <v>599</v>
      </c>
      <c r="N7">
        <v>615</v>
      </c>
      <c r="O7">
        <v>705</v>
      </c>
      <c r="P7" s="2">
        <v>526</v>
      </c>
      <c r="Q7" s="3">
        <f t="shared" si="0"/>
        <v>6701</v>
      </c>
    </row>
    <row r="8" spans="1:17" x14ac:dyDescent="0.25">
      <c r="A8" t="s">
        <v>8</v>
      </c>
      <c r="B8">
        <v>5</v>
      </c>
      <c r="C8">
        <v>4</v>
      </c>
      <c r="D8">
        <v>9</v>
      </c>
      <c r="E8">
        <v>19</v>
      </c>
      <c r="F8">
        <v>58</v>
      </c>
      <c r="G8">
        <v>120</v>
      </c>
      <c r="H8">
        <v>130</v>
      </c>
      <c r="I8">
        <v>121</v>
      </c>
      <c r="J8">
        <v>80</v>
      </c>
      <c r="K8">
        <v>61</v>
      </c>
      <c r="L8">
        <v>69</v>
      </c>
      <c r="M8">
        <v>64</v>
      </c>
      <c r="N8">
        <v>54</v>
      </c>
      <c r="O8">
        <v>35</v>
      </c>
      <c r="P8">
        <v>43</v>
      </c>
      <c r="Q8" s="3">
        <f t="shared" si="0"/>
        <v>872</v>
      </c>
    </row>
    <row r="9" spans="1:17" x14ac:dyDescent="0.25">
      <c r="A9" t="s">
        <v>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16</v>
      </c>
      <c r="I9">
        <v>12</v>
      </c>
      <c r="J9">
        <v>1</v>
      </c>
      <c r="K9">
        <v>0</v>
      </c>
      <c r="L9">
        <v>29</v>
      </c>
      <c r="M9">
        <v>2</v>
      </c>
      <c r="N9">
        <v>12</v>
      </c>
      <c r="O9">
        <v>140</v>
      </c>
      <c r="P9">
        <v>94</v>
      </c>
      <c r="Q9" s="3">
        <f t="shared" si="0"/>
        <v>306</v>
      </c>
    </row>
    <row r="10" spans="1:17" x14ac:dyDescent="0.25">
      <c r="A10" t="s">
        <v>10</v>
      </c>
      <c r="B10">
        <v>4</v>
      </c>
      <c r="C10">
        <v>14</v>
      </c>
      <c r="D10">
        <v>41</v>
      </c>
      <c r="E10">
        <v>41</v>
      </c>
      <c r="F10">
        <v>139</v>
      </c>
      <c r="G10">
        <v>585</v>
      </c>
      <c r="H10">
        <v>249</v>
      </c>
      <c r="I10">
        <v>103</v>
      </c>
      <c r="J10">
        <v>49</v>
      </c>
      <c r="K10">
        <v>77</v>
      </c>
      <c r="L10">
        <v>41</v>
      </c>
      <c r="M10">
        <v>57</v>
      </c>
      <c r="N10">
        <v>39</v>
      </c>
      <c r="O10">
        <v>54</v>
      </c>
      <c r="P10">
        <v>49</v>
      </c>
      <c r="Q10" s="3">
        <f t="shared" si="0"/>
        <v>1542</v>
      </c>
    </row>
    <row r="11" spans="1:17" x14ac:dyDescent="0.25">
      <c r="A11" t="s">
        <v>13</v>
      </c>
      <c r="B11">
        <v>0</v>
      </c>
      <c r="C11">
        <v>30</v>
      </c>
      <c r="D11">
        <v>40</v>
      </c>
      <c r="E11">
        <v>61</v>
      </c>
      <c r="F11">
        <v>62</v>
      </c>
      <c r="G11">
        <v>41</v>
      </c>
      <c r="H11">
        <v>41</v>
      </c>
      <c r="I11">
        <v>21</v>
      </c>
      <c r="J11">
        <v>94</v>
      </c>
      <c r="K11">
        <v>61</v>
      </c>
      <c r="L11">
        <v>70</v>
      </c>
      <c r="M11">
        <v>40</v>
      </c>
      <c r="N11">
        <v>211</v>
      </c>
      <c r="O11">
        <v>216</v>
      </c>
      <c r="P11">
        <v>157</v>
      </c>
      <c r="Q11" s="3">
        <f t="shared" si="0"/>
        <v>1145</v>
      </c>
    </row>
    <row r="12" spans="1:17" x14ac:dyDescent="0.25">
      <c r="A12" t="s">
        <v>14</v>
      </c>
      <c r="B12">
        <v>441</v>
      </c>
      <c r="C12">
        <v>468</v>
      </c>
      <c r="D12">
        <v>563</v>
      </c>
      <c r="E12">
        <v>595</v>
      </c>
      <c r="F12">
        <v>702</v>
      </c>
      <c r="G12">
        <v>957</v>
      </c>
      <c r="H12">
        <v>892</v>
      </c>
      <c r="I12">
        <v>964</v>
      </c>
      <c r="J12">
        <v>816</v>
      </c>
      <c r="K12">
        <v>867</v>
      </c>
      <c r="L12">
        <v>1092</v>
      </c>
      <c r="M12">
        <v>1278</v>
      </c>
      <c r="N12">
        <v>1876</v>
      </c>
      <c r="O12">
        <v>1806</v>
      </c>
      <c r="P12">
        <v>1103</v>
      </c>
      <c r="Q12" s="3">
        <f t="shared" si="0"/>
        <v>14420</v>
      </c>
    </row>
    <row r="13" spans="1:17" x14ac:dyDescent="0.25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422</v>
      </c>
      <c r="K13">
        <v>424</v>
      </c>
      <c r="L13">
        <v>512</v>
      </c>
      <c r="M13">
        <v>671</v>
      </c>
      <c r="N13">
        <v>615</v>
      </c>
      <c r="O13">
        <v>405</v>
      </c>
      <c r="P13">
        <v>315</v>
      </c>
      <c r="Q13" s="3">
        <f t="shared" si="0"/>
        <v>3364</v>
      </c>
    </row>
    <row r="14" spans="1:17" x14ac:dyDescent="0.25">
      <c r="A14" t="s">
        <v>17</v>
      </c>
      <c r="B14">
        <v>0</v>
      </c>
      <c r="C14">
        <v>0</v>
      </c>
      <c r="D14">
        <v>0</v>
      </c>
      <c r="E14">
        <v>0</v>
      </c>
      <c r="F14">
        <v>828</v>
      </c>
      <c r="G14">
        <v>1570</v>
      </c>
      <c r="H14">
        <v>1182</v>
      </c>
      <c r="I14">
        <v>646</v>
      </c>
      <c r="J14">
        <v>569</v>
      </c>
      <c r="K14">
        <v>811</v>
      </c>
      <c r="L14">
        <v>933</v>
      </c>
      <c r="M14">
        <v>836</v>
      </c>
      <c r="N14">
        <v>1050</v>
      </c>
      <c r="O14">
        <v>1105</v>
      </c>
      <c r="P14">
        <v>615</v>
      </c>
      <c r="Q14" s="3">
        <f t="shared" si="0"/>
        <v>10145</v>
      </c>
    </row>
    <row r="15" spans="1:17" x14ac:dyDescent="0.25">
      <c r="A15" t="s">
        <v>18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36</v>
      </c>
      <c r="K15">
        <v>22</v>
      </c>
      <c r="L15">
        <v>30</v>
      </c>
      <c r="M15">
        <v>42</v>
      </c>
      <c r="N15">
        <v>60</v>
      </c>
      <c r="O15">
        <v>91</v>
      </c>
      <c r="P15">
        <v>102</v>
      </c>
      <c r="Q15" s="3">
        <f t="shared" si="0"/>
        <v>384</v>
      </c>
    </row>
    <row r="16" spans="1:17" x14ac:dyDescent="0.25">
      <c r="A16" t="s">
        <v>19</v>
      </c>
      <c r="B16">
        <v>0</v>
      </c>
      <c r="C16">
        <v>135</v>
      </c>
      <c r="D16">
        <v>174</v>
      </c>
      <c r="E16">
        <v>191</v>
      </c>
      <c r="F16">
        <v>194</v>
      </c>
      <c r="G16">
        <v>167</v>
      </c>
      <c r="H16">
        <v>241</v>
      </c>
      <c r="I16">
        <v>150</v>
      </c>
      <c r="J16">
        <v>193</v>
      </c>
      <c r="K16">
        <v>168</v>
      </c>
      <c r="L16">
        <v>271</v>
      </c>
      <c r="M16">
        <v>115</v>
      </c>
      <c r="N16">
        <v>274</v>
      </c>
      <c r="O16">
        <v>402</v>
      </c>
      <c r="P16">
        <v>284</v>
      </c>
      <c r="Q16" s="3">
        <f t="shared" si="0"/>
        <v>2959</v>
      </c>
    </row>
    <row r="17" spans="1:17" x14ac:dyDescent="0.25">
      <c r="A17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42</v>
      </c>
      <c r="M17">
        <v>104</v>
      </c>
      <c r="N17">
        <v>153</v>
      </c>
      <c r="O17">
        <v>194</v>
      </c>
      <c r="P17">
        <v>107</v>
      </c>
      <c r="Q17" s="3">
        <f t="shared" si="0"/>
        <v>600</v>
      </c>
    </row>
    <row r="18" spans="1:17" x14ac:dyDescent="0.25">
      <c r="A18" t="s">
        <v>24</v>
      </c>
      <c r="B18">
        <v>0</v>
      </c>
      <c r="C18">
        <v>0</v>
      </c>
      <c r="D18">
        <v>15</v>
      </c>
      <c r="E18">
        <v>22</v>
      </c>
      <c r="F18">
        <v>44</v>
      </c>
      <c r="G18">
        <v>30</v>
      </c>
      <c r="H18">
        <v>32</v>
      </c>
      <c r="I18">
        <v>40</v>
      </c>
      <c r="J18">
        <v>13</v>
      </c>
      <c r="K18">
        <v>32</v>
      </c>
      <c r="L18">
        <v>29</v>
      </c>
      <c r="M18">
        <v>192</v>
      </c>
      <c r="N18">
        <v>166</v>
      </c>
      <c r="O18">
        <v>121</v>
      </c>
      <c r="P18">
        <v>107</v>
      </c>
      <c r="Q18" s="3">
        <f t="shared" si="0"/>
        <v>843</v>
      </c>
    </row>
    <row r="19" spans="1:17" x14ac:dyDescent="0.25">
      <c r="A19" t="s">
        <v>25</v>
      </c>
      <c r="B19">
        <v>0</v>
      </c>
      <c r="C19">
        <v>0</v>
      </c>
      <c r="D19">
        <v>3209</v>
      </c>
      <c r="E19">
        <v>3319</v>
      </c>
      <c r="F19">
        <v>4280</v>
      </c>
      <c r="G19">
        <v>4009</v>
      </c>
      <c r="H19">
        <v>3879</v>
      </c>
      <c r="I19">
        <v>3214</v>
      </c>
      <c r="J19">
        <v>4180</v>
      </c>
      <c r="K19">
        <v>3340</v>
      </c>
      <c r="L19">
        <v>2959</v>
      </c>
      <c r="M19">
        <v>3249</v>
      </c>
      <c r="N19">
        <v>2999</v>
      </c>
      <c r="O19">
        <v>2774</v>
      </c>
      <c r="P19">
        <v>1433</v>
      </c>
      <c r="Q19" s="3">
        <f t="shared" si="0"/>
        <v>42844</v>
      </c>
    </row>
    <row r="20" spans="1:17" x14ac:dyDescent="0.25">
      <c r="A20" t="s">
        <v>26</v>
      </c>
      <c r="B20">
        <v>7</v>
      </c>
      <c r="C20">
        <v>12</v>
      </c>
      <c r="D20">
        <v>10</v>
      </c>
      <c r="E20">
        <v>18</v>
      </c>
      <c r="F20">
        <v>34</v>
      </c>
      <c r="G20">
        <v>98</v>
      </c>
      <c r="H20">
        <v>93</v>
      </c>
      <c r="I20">
        <v>100</v>
      </c>
      <c r="J20">
        <v>72</v>
      </c>
      <c r="K20">
        <v>87</v>
      </c>
      <c r="L20">
        <v>202</v>
      </c>
      <c r="M20">
        <v>250</v>
      </c>
      <c r="N20">
        <v>206</v>
      </c>
      <c r="O20">
        <v>195</v>
      </c>
      <c r="P20">
        <v>123</v>
      </c>
      <c r="Q20" s="3">
        <f t="shared" si="0"/>
        <v>1507</v>
      </c>
    </row>
    <row r="21" spans="1:17" x14ac:dyDescent="0.25">
      <c r="A21" t="s">
        <v>27</v>
      </c>
      <c r="B21">
        <v>0</v>
      </c>
      <c r="C21">
        <v>0</v>
      </c>
      <c r="D21">
        <v>0</v>
      </c>
      <c r="E21">
        <v>915</v>
      </c>
      <c r="F21">
        <v>1013</v>
      </c>
      <c r="G21">
        <v>1008</v>
      </c>
      <c r="H21">
        <v>978</v>
      </c>
      <c r="I21">
        <v>997</v>
      </c>
      <c r="J21">
        <v>1030</v>
      </c>
      <c r="K21">
        <v>1506</v>
      </c>
      <c r="L21">
        <v>1377</v>
      </c>
      <c r="M21">
        <v>1186</v>
      </c>
      <c r="N21">
        <v>1227</v>
      </c>
      <c r="O21">
        <v>1305</v>
      </c>
      <c r="P21">
        <v>761</v>
      </c>
      <c r="Q21" s="3">
        <f t="shared" si="0"/>
        <v>13303</v>
      </c>
    </row>
    <row r="22" spans="1:17" x14ac:dyDescent="0.25">
      <c r="A22" t="s">
        <v>28</v>
      </c>
      <c r="B22">
        <v>19</v>
      </c>
      <c r="C22">
        <v>33</v>
      </c>
      <c r="D22">
        <v>37</v>
      </c>
      <c r="E22">
        <v>50</v>
      </c>
      <c r="F22">
        <v>55</v>
      </c>
      <c r="G22">
        <v>250</v>
      </c>
      <c r="H22">
        <v>375</v>
      </c>
      <c r="I22">
        <v>333</v>
      </c>
      <c r="J22">
        <v>147</v>
      </c>
      <c r="K22">
        <v>195</v>
      </c>
      <c r="L22">
        <v>326</v>
      </c>
      <c r="M22">
        <v>373</v>
      </c>
      <c r="N22">
        <v>350</v>
      </c>
      <c r="O22">
        <v>444</v>
      </c>
      <c r="P22">
        <v>405</v>
      </c>
      <c r="Q22" s="3">
        <f t="shared" si="0"/>
        <v>3392</v>
      </c>
    </row>
    <row r="23" spans="1:17" x14ac:dyDescent="0.25">
      <c r="A23" t="s">
        <v>29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25</v>
      </c>
      <c r="J23">
        <v>52</v>
      </c>
      <c r="K23">
        <v>64</v>
      </c>
      <c r="L23">
        <v>4</v>
      </c>
      <c r="M23">
        <v>5</v>
      </c>
      <c r="N23">
        <v>0</v>
      </c>
      <c r="O23">
        <v>41</v>
      </c>
      <c r="P23">
        <v>27</v>
      </c>
      <c r="Q23" s="3">
        <f t="shared" si="0"/>
        <v>218</v>
      </c>
    </row>
    <row r="24" spans="1:17" x14ac:dyDescent="0.25">
      <c r="A24" s="3" t="s">
        <v>30</v>
      </c>
      <c r="B24" s="3">
        <f t="shared" ref="B24:P24" si="1">SUM(B3:B23)</f>
        <v>834</v>
      </c>
      <c r="C24" s="3">
        <f t="shared" si="1"/>
        <v>1459</v>
      </c>
      <c r="D24" s="3">
        <f t="shared" si="1"/>
        <v>6036</v>
      </c>
      <c r="E24" s="3">
        <f t="shared" si="1"/>
        <v>7728</v>
      </c>
      <c r="F24" s="3">
        <f t="shared" si="1"/>
        <v>10492</v>
      </c>
      <c r="G24" s="3">
        <f t="shared" si="1"/>
        <v>11591</v>
      </c>
      <c r="H24" s="3">
        <f t="shared" si="1"/>
        <v>9842</v>
      </c>
      <c r="I24" s="3">
        <f t="shared" si="1"/>
        <v>8343</v>
      </c>
      <c r="J24" s="3">
        <f t="shared" si="1"/>
        <v>9284</v>
      </c>
      <c r="K24" s="3">
        <f t="shared" si="1"/>
        <v>9214</v>
      </c>
      <c r="L24" s="3">
        <f t="shared" si="1"/>
        <v>9786</v>
      </c>
      <c r="M24" s="3">
        <f t="shared" si="1"/>
        <v>10952</v>
      </c>
      <c r="N24" s="3">
        <f t="shared" si="1"/>
        <v>12001</v>
      </c>
      <c r="O24" s="3">
        <f t="shared" si="1"/>
        <v>12457</v>
      </c>
      <c r="P24" s="3">
        <f t="shared" si="1"/>
        <v>8776</v>
      </c>
      <c r="Q24" s="3">
        <f>SUM(B24:P24)</f>
        <v>128795</v>
      </c>
    </row>
    <row r="25" spans="1:17" x14ac:dyDescent="0.25">
      <c r="Q25" s="3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0E96-CCFD-4ECE-B9D6-38EE42DECD01}">
  <dimension ref="A1:Q22"/>
  <sheetViews>
    <sheetView workbookViewId="0"/>
  </sheetViews>
  <sheetFormatPr baseColWidth="10" defaultRowHeight="15" x14ac:dyDescent="0.25"/>
  <cols>
    <col min="1" max="1" width="17.140625" bestFit="1" customWidth="1"/>
    <col min="2" max="16" width="5" bestFit="1" customWidth="1"/>
  </cols>
  <sheetData>
    <row r="1" spans="1:17" x14ac:dyDescent="0.25">
      <c r="A1" t="s">
        <v>48</v>
      </c>
    </row>
    <row r="2" spans="1:17" x14ac:dyDescent="0.25">
      <c r="A2" t="s">
        <v>0</v>
      </c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  <c r="Q2" s="3" t="s">
        <v>30</v>
      </c>
    </row>
    <row r="3" spans="1:17" x14ac:dyDescent="0.25">
      <c r="A3" t="s">
        <v>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6</v>
      </c>
      <c r="M3">
        <v>28</v>
      </c>
      <c r="N3">
        <v>21</v>
      </c>
      <c r="O3">
        <v>32</v>
      </c>
      <c r="P3">
        <v>6</v>
      </c>
      <c r="Q3" s="3">
        <f t="shared" ref="Q3:Q20" si="0">SUM(B3:P3)</f>
        <v>96</v>
      </c>
    </row>
    <row r="4" spans="1:17" x14ac:dyDescent="0.25">
      <c r="A4" t="s">
        <v>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2</v>
      </c>
      <c r="Q4" s="3">
        <f t="shared" si="0"/>
        <v>3</v>
      </c>
    </row>
    <row r="5" spans="1:17" x14ac:dyDescent="0.25">
      <c r="A5" t="s">
        <v>6</v>
      </c>
      <c r="B5">
        <v>0</v>
      </c>
      <c r="C5">
        <v>378</v>
      </c>
      <c r="D5">
        <v>1430</v>
      </c>
      <c r="E5">
        <v>1855</v>
      </c>
      <c r="F5">
        <v>2334</v>
      </c>
      <c r="G5">
        <v>2109</v>
      </c>
      <c r="H5">
        <v>1123</v>
      </c>
      <c r="I5">
        <v>917</v>
      </c>
      <c r="J5">
        <v>808</v>
      </c>
      <c r="K5">
        <v>787</v>
      </c>
      <c r="L5">
        <v>1011</v>
      </c>
      <c r="M5">
        <v>1417</v>
      </c>
      <c r="N5">
        <v>1677</v>
      </c>
      <c r="O5">
        <v>1930</v>
      </c>
      <c r="P5">
        <v>2017</v>
      </c>
      <c r="Q5" s="3">
        <f t="shared" si="0"/>
        <v>19793</v>
      </c>
    </row>
    <row r="6" spans="1:17" x14ac:dyDescent="0.25">
      <c r="A6" t="s">
        <v>8</v>
      </c>
      <c r="B6">
        <v>0</v>
      </c>
      <c r="C6">
        <v>0</v>
      </c>
      <c r="D6">
        <v>2</v>
      </c>
      <c r="E6">
        <v>6</v>
      </c>
      <c r="F6">
        <v>9</v>
      </c>
      <c r="G6">
        <v>29</v>
      </c>
      <c r="H6">
        <v>43</v>
      </c>
      <c r="I6">
        <v>19</v>
      </c>
      <c r="J6">
        <v>11</v>
      </c>
      <c r="K6">
        <v>13</v>
      </c>
      <c r="L6">
        <v>17</v>
      </c>
      <c r="M6">
        <v>10</v>
      </c>
      <c r="N6">
        <v>8</v>
      </c>
      <c r="O6">
        <v>6</v>
      </c>
      <c r="P6">
        <v>16</v>
      </c>
      <c r="Q6" s="3">
        <f t="shared" si="0"/>
        <v>189</v>
      </c>
    </row>
    <row r="7" spans="1:17" x14ac:dyDescent="0.25">
      <c r="A7" t="s">
        <v>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7</v>
      </c>
      <c r="J7">
        <v>1</v>
      </c>
      <c r="K7">
        <v>0</v>
      </c>
      <c r="L7">
        <v>11</v>
      </c>
      <c r="M7">
        <v>0</v>
      </c>
      <c r="N7">
        <v>9</v>
      </c>
      <c r="O7">
        <v>78</v>
      </c>
      <c r="P7">
        <v>22</v>
      </c>
      <c r="Q7" s="3">
        <f t="shared" si="0"/>
        <v>129</v>
      </c>
    </row>
    <row r="8" spans="1:17" x14ac:dyDescent="0.25">
      <c r="A8" t="s">
        <v>10</v>
      </c>
      <c r="B8">
        <v>0</v>
      </c>
      <c r="C8">
        <v>0</v>
      </c>
      <c r="D8">
        <v>0</v>
      </c>
      <c r="E8">
        <v>0</v>
      </c>
      <c r="F8">
        <v>137</v>
      </c>
      <c r="G8">
        <v>372</v>
      </c>
      <c r="H8">
        <v>194</v>
      </c>
      <c r="I8">
        <v>82</v>
      </c>
      <c r="J8">
        <v>45</v>
      </c>
      <c r="K8">
        <v>72</v>
      </c>
      <c r="L8">
        <v>37</v>
      </c>
      <c r="M8">
        <v>50</v>
      </c>
      <c r="N8">
        <v>25</v>
      </c>
      <c r="O8">
        <v>38</v>
      </c>
      <c r="P8">
        <v>42</v>
      </c>
      <c r="Q8" s="3">
        <f t="shared" si="0"/>
        <v>1094</v>
      </c>
    </row>
    <row r="9" spans="1:17" x14ac:dyDescent="0.25">
      <c r="A9" t="s">
        <v>13</v>
      </c>
      <c r="B9">
        <v>0</v>
      </c>
      <c r="C9">
        <v>0</v>
      </c>
      <c r="D9">
        <v>3</v>
      </c>
      <c r="E9">
        <v>1</v>
      </c>
      <c r="F9">
        <v>0</v>
      </c>
      <c r="G9">
        <v>4</v>
      </c>
      <c r="H9">
        <v>1</v>
      </c>
      <c r="I9">
        <v>6</v>
      </c>
      <c r="J9">
        <v>16</v>
      </c>
      <c r="K9">
        <v>3</v>
      </c>
      <c r="L9">
        <v>13</v>
      </c>
      <c r="M9">
        <v>1</v>
      </c>
      <c r="N9">
        <v>122</v>
      </c>
      <c r="O9">
        <v>131</v>
      </c>
      <c r="P9">
        <v>90</v>
      </c>
      <c r="Q9" s="3">
        <f t="shared" si="0"/>
        <v>391</v>
      </c>
    </row>
    <row r="10" spans="1:17" x14ac:dyDescent="0.25">
      <c r="A10" t="s">
        <v>14</v>
      </c>
      <c r="B10">
        <v>366</v>
      </c>
      <c r="C10">
        <v>379</v>
      </c>
      <c r="D10">
        <v>443</v>
      </c>
      <c r="E10">
        <v>305</v>
      </c>
      <c r="F10">
        <v>644</v>
      </c>
      <c r="G10">
        <v>771</v>
      </c>
      <c r="H10">
        <v>695</v>
      </c>
      <c r="I10">
        <v>728</v>
      </c>
      <c r="J10">
        <v>629</v>
      </c>
      <c r="K10">
        <v>688</v>
      </c>
      <c r="L10">
        <v>871</v>
      </c>
      <c r="M10">
        <v>1003</v>
      </c>
      <c r="N10">
        <v>1583</v>
      </c>
      <c r="O10">
        <v>1382</v>
      </c>
      <c r="P10">
        <v>832</v>
      </c>
      <c r="Q10" s="3">
        <f t="shared" si="0"/>
        <v>11319</v>
      </c>
    </row>
    <row r="11" spans="1:17" x14ac:dyDescent="0.25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360</v>
      </c>
      <c r="K11">
        <v>375</v>
      </c>
      <c r="L11">
        <v>454</v>
      </c>
      <c r="M11">
        <v>604</v>
      </c>
      <c r="N11">
        <v>533</v>
      </c>
      <c r="O11">
        <v>323</v>
      </c>
      <c r="P11">
        <v>266</v>
      </c>
      <c r="Q11" s="3">
        <f t="shared" si="0"/>
        <v>2915</v>
      </c>
    </row>
    <row r="12" spans="1:17" x14ac:dyDescent="0.25">
      <c r="A12" t="s">
        <v>17</v>
      </c>
      <c r="B12">
        <v>0</v>
      </c>
      <c r="C12">
        <v>0</v>
      </c>
      <c r="D12">
        <v>0</v>
      </c>
      <c r="E12">
        <v>0</v>
      </c>
      <c r="F12">
        <v>222</v>
      </c>
      <c r="G12">
        <v>1276</v>
      </c>
      <c r="H12">
        <v>973</v>
      </c>
      <c r="I12">
        <v>529</v>
      </c>
      <c r="J12">
        <v>459</v>
      </c>
      <c r="K12">
        <v>679</v>
      </c>
      <c r="L12">
        <v>826</v>
      </c>
      <c r="M12">
        <v>723</v>
      </c>
      <c r="N12">
        <v>907</v>
      </c>
      <c r="O12">
        <v>947</v>
      </c>
      <c r="P12">
        <v>509</v>
      </c>
      <c r="Q12" s="3">
        <f t="shared" si="0"/>
        <v>8050</v>
      </c>
    </row>
    <row r="13" spans="1:17" x14ac:dyDescent="0.2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6</v>
      </c>
      <c r="K13">
        <v>2</v>
      </c>
      <c r="L13">
        <v>5</v>
      </c>
      <c r="M13">
        <v>7</v>
      </c>
      <c r="N13">
        <v>12</v>
      </c>
      <c r="O13">
        <v>19</v>
      </c>
      <c r="P13">
        <v>31</v>
      </c>
      <c r="Q13" s="3">
        <f t="shared" si="0"/>
        <v>82</v>
      </c>
    </row>
    <row r="14" spans="1:17" x14ac:dyDescent="0.25">
      <c r="A14" t="s">
        <v>19</v>
      </c>
      <c r="B14">
        <v>0</v>
      </c>
      <c r="C14">
        <v>0</v>
      </c>
      <c r="D14">
        <v>110</v>
      </c>
      <c r="E14">
        <v>122</v>
      </c>
      <c r="F14">
        <v>127</v>
      </c>
      <c r="G14">
        <v>167</v>
      </c>
      <c r="H14">
        <v>132</v>
      </c>
      <c r="I14">
        <v>132</v>
      </c>
      <c r="J14">
        <v>116</v>
      </c>
      <c r="K14">
        <v>101</v>
      </c>
      <c r="L14">
        <v>143</v>
      </c>
      <c r="M14">
        <v>197</v>
      </c>
      <c r="N14">
        <v>309</v>
      </c>
      <c r="O14">
        <v>262</v>
      </c>
      <c r="P14">
        <v>120</v>
      </c>
      <c r="Q14" s="3">
        <f t="shared" si="0"/>
        <v>2038</v>
      </c>
    </row>
    <row r="15" spans="1:17" x14ac:dyDescent="0.25">
      <c r="A15" t="s">
        <v>20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16</v>
      </c>
      <c r="M15">
        <v>61</v>
      </c>
      <c r="N15">
        <v>104</v>
      </c>
      <c r="O15">
        <v>124</v>
      </c>
      <c r="P15">
        <v>52</v>
      </c>
      <c r="Q15" s="3">
        <f t="shared" si="0"/>
        <v>357</v>
      </c>
    </row>
    <row r="16" spans="1:17" x14ac:dyDescent="0.25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139</v>
      </c>
      <c r="N16">
        <v>78</v>
      </c>
      <c r="O16">
        <v>67</v>
      </c>
      <c r="P16">
        <v>51</v>
      </c>
      <c r="Q16" s="3">
        <f t="shared" si="0"/>
        <v>335</v>
      </c>
    </row>
    <row r="17" spans="1:17" x14ac:dyDescent="0.25">
      <c r="A17" t="s">
        <v>25</v>
      </c>
      <c r="B17">
        <v>0</v>
      </c>
      <c r="C17">
        <v>0</v>
      </c>
      <c r="D17">
        <v>3158</v>
      </c>
      <c r="E17">
        <v>3261</v>
      </c>
      <c r="F17">
        <v>3718</v>
      </c>
      <c r="G17">
        <v>3266</v>
      </c>
      <c r="H17">
        <v>3421</v>
      </c>
      <c r="I17">
        <v>2977</v>
      </c>
      <c r="J17">
        <v>3128</v>
      </c>
      <c r="K17">
        <v>3085</v>
      </c>
      <c r="L17">
        <v>2754</v>
      </c>
      <c r="M17">
        <v>3004</v>
      </c>
      <c r="N17">
        <v>2781</v>
      </c>
      <c r="O17">
        <v>2517</v>
      </c>
      <c r="P17">
        <v>1039</v>
      </c>
      <c r="Q17" s="3">
        <f t="shared" si="0"/>
        <v>38109</v>
      </c>
    </row>
    <row r="18" spans="1:17" x14ac:dyDescent="0.25">
      <c r="A18" t="s">
        <v>26</v>
      </c>
      <c r="B18">
        <v>0</v>
      </c>
      <c r="C18">
        <v>0</v>
      </c>
      <c r="D18">
        <v>0</v>
      </c>
      <c r="E18">
        <v>0</v>
      </c>
      <c r="F18">
        <v>3</v>
      </c>
      <c r="G18">
        <v>36</v>
      </c>
      <c r="H18">
        <v>9</v>
      </c>
      <c r="I18">
        <v>12</v>
      </c>
      <c r="J18">
        <v>9</v>
      </c>
      <c r="K18">
        <v>16</v>
      </c>
      <c r="L18">
        <v>92</v>
      </c>
      <c r="M18">
        <v>53</v>
      </c>
      <c r="N18">
        <v>111</v>
      </c>
      <c r="O18">
        <v>112</v>
      </c>
      <c r="P18">
        <v>61</v>
      </c>
      <c r="Q18" s="3">
        <f t="shared" si="0"/>
        <v>514</v>
      </c>
    </row>
    <row r="19" spans="1:17" x14ac:dyDescent="0.25">
      <c r="A19" t="s">
        <v>27</v>
      </c>
      <c r="B19">
        <v>0</v>
      </c>
      <c r="C19">
        <v>0</v>
      </c>
      <c r="D19">
        <v>0</v>
      </c>
      <c r="E19">
        <v>888</v>
      </c>
      <c r="F19">
        <v>977</v>
      </c>
      <c r="G19">
        <v>973</v>
      </c>
      <c r="H19">
        <v>951</v>
      </c>
      <c r="I19">
        <v>962</v>
      </c>
      <c r="J19">
        <v>997</v>
      </c>
      <c r="K19">
        <v>1472</v>
      </c>
      <c r="L19">
        <v>1348</v>
      </c>
      <c r="M19">
        <v>1152</v>
      </c>
      <c r="N19">
        <v>1194</v>
      </c>
      <c r="O19">
        <v>1256</v>
      </c>
      <c r="P19">
        <v>721</v>
      </c>
      <c r="Q19" s="3">
        <f t="shared" si="0"/>
        <v>12891</v>
      </c>
    </row>
    <row r="20" spans="1:17" x14ac:dyDescent="0.25">
      <c r="A20" t="s">
        <v>28</v>
      </c>
      <c r="B20">
        <v>18</v>
      </c>
      <c r="C20">
        <v>22</v>
      </c>
      <c r="D20">
        <v>30</v>
      </c>
      <c r="E20">
        <v>33</v>
      </c>
      <c r="F20">
        <v>38</v>
      </c>
      <c r="G20">
        <v>154</v>
      </c>
      <c r="H20">
        <v>262</v>
      </c>
      <c r="I20">
        <v>195</v>
      </c>
      <c r="J20">
        <v>105</v>
      </c>
      <c r="K20">
        <v>155</v>
      </c>
      <c r="L20">
        <v>238</v>
      </c>
      <c r="M20">
        <v>296</v>
      </c>
      <c r="N20">
        <v>261</v>
      </c>
      <c r="O20">
        <v>351</v>
      </c>
      <c r="P20">
        <v>297</v>
      </c>
      <c r="Q20" s="3">
        <f t="shared" si="0"/>
        <v>2455</v>
      </c>
    </row>
    <row r="21" spans="1:17" x14ac:dyDescent="0.25">
      <c r="A21" s="3" t="s">
        <v>30</v>
      </c>
      <c r="B21" s="3">
        <f t="shared" ref="B21:P21" si="1">SUM(B3:B20)</f>
        <v>384</v>
      </c>
      <c r="C21" s="3">
        <f t="shared" si="1"/>
        <v>779</v>
      </c>
      <c r="D21" s="3">
        <f t="shared" si="1"/>
        <v>5176</v>
      </c>
      <c r="E21" s="3">
        <f t="shared" si="1"/>
        <v>6471</v>
      </c>
      <c r="F21" s="3">
        <f t="shared" si="1"/>
        <v>8209</v>
      </c>
      <c r="G21" s="3">
        <f t="shared" si="1"/>
        <v>9157</v>
      </c>
      <c r="H21" s="3">
        <f t="shared" si="1"/>
        <v>7805</v>
      </c>
      <c r="I21" s="3">
        <f t="shared" si="1"/>
        <v>6566</v>
      </c>
      <c r="J21" s="3">
        <f t="shared" si="1"/>
        <v>6690</v>
      </c>
      <c r="K21" s="3">
        <f t="shared" si="1"/>
        <v>7451</v>
      </c>
      <c r="L21" s="3">
        <f t="shared" si="1"/>
        <v>7842</v>
      </c>
      <c r="M21" s="3">
        <f t="shared" si="1"/>
        <v>8745</v>
      </c>
      <c r="N21" s="3">
        <f t="shared" si="1"/>
        <v>9735</v>
      </c>
      <c r="O21" s="3">
        <f t="shared" si="1"/>
        <v>9576</v>
      </c>
      <c r="P21" s="3">
        <f t="shared" si="1"/>
        <v>6174</v>
      </c>
      <c r="Q21" s="3">
        <f>SUM(B21:P21)</f>
        <v>100760</v>
      </c>
    </row>
    <row r="22" spans="1:17" x14ac:dyDescent="0.25">
      <c r="Q22" s="3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4FAB-874C-4B4A-ADAF-03E5B674C19D}">
  <dimension ref="A1:R22"/>
  <sheetViews>
    <sheetView workbookViewId="0"/>
  </sheetViews>
  <sheetFormatPr baseColWidth="10" defaultRowHeight="15" x14ac:dyDescent="0.25"/>
  <cols>
    <col min="1" max="1" width="17.140625" bestFit="1" customWidth="1"/>
    <col min="2" max="16" width="5" bestFit="1" customWidth="1"/>
    <col min="18" max="18" width="22.140625" bestFit="1" customWidth="1"/>
  </cols>
  <sheetData>
    <row r="1" spans="1:18" x14ac:dyDescent="0.25">
      <c r="A1" t="s">
        <v>49</v>
      </c>
    </row>
    <row r="2" spans="1:18" x14ac:dyDescent="0.25">
      <c r="A2" t="s">
        <v>0</v>
      </c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  <c r="Q2" s="3" t="s">
        <v>30</v>
      </c>
      <c r="R2" s="3" t="s">
        <v>33</v>
      </c>
    </row>
    <row r="3" spans="1:18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1</v>
      </c>
      <c r="P3">
        <v>0</v>
      </c>
      <c r="Q3" s="3">
        <f t="shared" ref="Q3:Q20" si="0">SUM(B3:P3)</f>
        <v>2</v>
      </c>
      <c r="R3" s="4">
        <f t="shared" ref="R3:R21" si="1">SUM(Q3)/SUM($Q$3:$Q$21)</f>
        <v>4.6232085067036521E-4</v>
      </c>
    </row>
    <row r="4" spans="1:18" x14ac:dyDescent="0.2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7</v>
      </c>
      <c r="N4">
        <v>7</v>
      </c>
      <c r="O4">
        <v>15</v>
      </c>
      <c r="P4">
        <v>0</v>
      </c>
      <c r="Q4" s="3">
        <f t="shared" si="0"/>
        <v>29</v>
      </c>
      <c r="R4" s="4">
        <f t="shared" si="1"/>
        <v>6.7036523347202958E-3</v>
      </c>
    </row>
    <row r="5" spans="1:18" x14ac:dyDescent="0.2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2</v>
      </c>
      <c r="Q5" s="3">
        <f t="shared" si="0"/>
        <v>3</v>
      </c>
      <c r="R5" s="4">
        <f t="shared" si="1"/>
        <v>6.9348127600554787E-4</v>
      </c>
    </row>
    <row r="6" spans="1:18" x14ac:dyDescent="0.25">
      <c r="A6" t="s">
        <v>6</v>
      </c>
      <c r="B6">
        <v>0</v>
      </c>
      <c r="C6">
        <v>1</v>
      </c>
      <c r="D6">
        <v>5</v>
      </c>
      <c r="E6">
        <v>6</v>
      </c>
      <c r="F6">
        <v>19</v>
      </c>
      <c r="G6">
        <v>10</v>
      </c>
      <c r="H6">
        <v>9</v>
      </c>
      <c r="I6">
        <v>5</v>
      </c>
      <c r="J6">
        <v>2</v>
      </c>
      <c r="K6">
        <v>3</v>
      </c>
      <c r="L6">
        <v>7</v>
      </c>
      <c r="M6">
        <v>4</v>
      </c>
      <c r="N6">
        <v>2</v>
      </c>
      <c r="O6">
        <v>1</v>
      </c>
      <c r="P6">
        <v>7</v>
      </c>
      <c r="Q6" s="3">
        <f t="shared" si="0"/>
        <v>81</v>
      </c>
      <c r="R6" s="4">
        <f t="shared" si="1"/>
        <v>1.8723994452149791E-2</v>
      </c>
    </row>
    <row r="7" spans="1:18" x14ac:dyDescent="0.25">
      <c r="A7" t="s">
        <v>8</v>
      </c>
      <c r="B7">
        <v>0</v>
      </c>
      <c r="C7">
        <v>0</v>
      </c>
      <c r="D7">
        <v>1</v>
      </c>
      <c r="E7">
        <v>4</v>
      </c>
      <c r="F7">
        <v>2</v>
      </c>
      <c r="G7">
        <v>10</v>
      </c>
      <c r="H7">
        <v>6</v>
      </c>
      <c r="I7">
        <v>6</v>
      </c>
      <c r="J7">
        <v>5</v>
      </c>
      <c r="K7">
        <v>8</v>
      </c>
      <c r="L7">
        <v>12</v>
      </c>
      <c r="M7">
        <v>5</v>
      </c>
      <c r="N7">
        <v>5</v>
      </c>
      <c r="O7">
        <v>2</v>
      </c>
      <c r="P7">
        <v>4</v>
      </c>
      <c r="Q7" s="3">
        <f t="shared" si="0"/>
        <v>70</v>
      </c>
      <c r="R7" s="4">
        <f t="shared" si="1"/>
        <v>1.6181229773462782E-2</v>
      </c>
    </row>
    <row r="8" spans="1:18" x14ac:dyDescent="0.25">
      <c r="A8" t="s">
        <v>14</v>
      </c>
      <c r="B8">
        <v>31</v>
      </c>
      <c r="C8">
        <v>35</v>
      </c>
      <c r="D8">
        <v>45</v>
      </c>
      <c r="E8">
        <v>55</v>
      </c>
      <c r="F8">
        <v>42</v>
      </c>
      <c r="G8">
        <v>55</v>
      </c>
      <c r="H8">
        <v>69</v>
      </c>
      <c r="I8">
        <v>89</v>
      </c>
      <c r="J8">
        <v>72</v>
      </c>
      <c r="K8">
        <v>54</v>
      </c>
      <c r="L8">
        <v>66</v>
      </c>
      <c r="M8">
        <v>64</v>
      </c>
      <c r="N8">
        <v>89</v>
      </c>
      <c r="O8">
        <v>108</v>
      </c>
      <c r="P8">
        <v>56</v>
      </c>
      <c r="Q8" s="3">
        <f t="shared" si="0"/>
        <v>930</v>
      </c>
      <c r="R8" s="4">
        <f t="shared" si="1"/>
        <v>0.21497919556171982</v>
      </c>
    </row>
    <row r="9" spans="1:18" x14ac:dyDescent="0.25">
      <c r="A9" t="s">
        <v>15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6</v>
      </c>
      <c r="N9">
        <v>17</v>
      </c>
      <c r="O9">
        <v>18</v>
      </c>
      <c r="P9">
        <v>9</v>
      </c>
      <c r="Q9" s="3">
        <f t="shared" si="0"/>
        <v>50</v>
      </c>
      <c r="R9" s="4">
        <f t="shared" si="1"/>
        <v>1.155802126675913E-2</v>
      </c>
    </row>
    <row r="10" spans="1:18" x14ac:dyDescent="0.25">
      <c r="A10" t="s">
        <v>16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3</v>
      </c>
      <c r="P10">
        <v>0</v>
      </c>
      <c r="Q10" s="3">
        <f t="shared" si="0"/>
        <v>3</v>
      </c>
      <c r="R10" s="4">
        <f t="shared" si="1"/>
        <v>6.9348127600554787E-4</v>
      </c>
    </row>
    <row r="11" spans="1:18" x14ac:dyDescent="0.25">
      <c r="A11" t="s">
        <v>17</v>
      </c>
      <c r="B11">
        <v>0</v>
      </c>
      <c r="C11">
        <v>0</v>
      </c>
      <c r="D11">
        <v>0</v>
      </c>
      <c r="E11">
        <v>0</v>
      </c>
      <c r="F11">
        <v>7</v>
      </c>
      <c r="G11">
        <v>25</v>
      </c>
      <c r="H11">
        <v>6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3">
        <f t="shared" si="0"/>
        <v>41</v>
      </c>
      <c r="R11" s="4">
        <f t="shared" si="1"/>
        <v>9.4775774387424877E-3</v>
      </c>
    </row>
    <row r="12" spans="1:18" x14ac:dyDescent="0.25">
      <c r="A12" t="s">
        <v>18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2</v>
      </c>
      <c r="Q12" s="3">
        <f t="shared" si="0"/>
        <v>3</v>
      </c>
      <c r="R12" s="4">
        <f t="shared" si="1"/>
        <v>6.9348127600554787E-4</v>
      </c>
    </row>
    <row r="13" spans="1:18" x14ac:dyDescent="0.25">
      <c r="A13" t="s">
        <v>19</v>
      </c>
      <c r="B13">
        <v>0</v>
      </c>
      <c r="C13">
        <v>6</v>
      </c>
      <c r="D13">
        <v>16</v>
      </c>
      <c r="E13">
        <v>0</v>
      </c>
      <c r="F13">
        <v>2</v>
      </c>
      <c r="G13">
        <v>0</v>
      </c>
      <c r="H13">
        <v>16</v>
      </c>
      <c r="I13">
        <v>7</v>
      </c>
      <c r="J13">
        <v>10</v>
      </c>
      <c r="K13">
        <v>10</v>
      </c>
      <c r="L13">
        <v>16</v>
      </c>
      <c r="M13">
        <v>20</v>
      </c>
      <c r="N13">
        <v>20</v>
      </c>
      <c r="O13">
        <v>19</v>
      </c>
      <c r="P13">
        <v>18</v>
      </c>
      <c r="Q13" s="3">
        <f t="shared" si="0"/>
        <v>160</v>
      </c>
      <c r="R13" s="4">
        <f t="shared" si="1"/>
        <v>3.6985668053629218E-2</v>
      </c>
    </row>
    <row r="14" spans="1:18" x14ac:dyDescent="0.25">
      <c r="A14" t="s">
        <v>20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9</v>
      </c>
      <c r="M14">
        <v>12</v>
      </c>
      <c r="N14">
        <v>24</v>
      </c>
      <c r="O14">
        <v>21</v>
      </c>
      <c r="P14">
        <v>12</v>
      </c>
      <c r="Q14" s="3">
        <f t="shared" si="0"/>
        <v>78</v>
      </c>
      <c r="R14" s="4">
        <f t="shared" si="1"/>
        <v>1.8030513176144243E-2</v>
      </c>
    </row>
    <row r="15" spans="1:18" x14ac:dyDescent="0.25">
      <c r="A15" t="s">
        <v>21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 s="3">
        <f t="shared" si="0"/>
        <v>1</v>
      </c>
      <c r="R15" s="4">
        <f t="shared" si="1"/>
        <v>2.311604253351826E-4</v>
      </c>
    </row>
    <row r="16" spans="1:18" x14ac:dyDescent="0.25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</v>
      </c>
      <c r="P16">
        <v>10</v>
      </c>
      <c r="Q16" s="3">
        <f t="shared" si="0"/>
        <v>14</v>
      </c>
      <c r="R16" s="4">
        <f t="shared" si="1"/>
        <v>3.2362459546925568E-3</v>
      </c>
    </row>
    <row r="17" spans="1:18" x14ac:dyDescent="0.25">
      <c r="A17" t="s">
        <v>25</v>
      </c>
      <c r="B17">
        <v>4</v>
      </c>
      <c r="C17">
        <v>6</v>
      </c>
      <c r="D17">
        <v>8</v>
      </c>
      <c r="E17">
        <v>12</v>
      </c>
      <c r="F17">
        <v>66</v>
      </c>
      <c r="G17">
        <v>114</v>
      </c>
      <c r="H17">
        <v>110</v>
      </c>
      <c r="I17">
        <v>88</v>
      </c>
      <c r="J17">
        <v>89</v>
      </c>
      <c r="K17">
        <v>102</v>
      </c>
      <c r="L17">
        <v>33</v>
      </c>
      <c r="M17">
        <v>5</v>
      </c>
      <c r="N17">
        <v>0</v>
      </c>
      <c r="O17">
        <v>1</v>
      </c>
      <c r="P17">
        <v>7</v>
      </c>
      <c r="Q17" s="3">
        <f t="shared" si="0"/>
        <v>645</v>
      </c>
      <c r="R17" s="4">
        <f t="shared" si="1"/>
        <v>0.14909847434119278</v>
      </c>
    </row>
    <row r="18" spans="1:18" x14ac:dyDescent="0.25">
      <c r="A18" t="s">
        <v>26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1</v>
      </c>
      <c r="J18">
        <v>1</v>
      </c>
      <c r="K18">
        <v>2</v>
      </c>
      <c r="L18">
        <v>1</v>
      </c>
      <c r="M18">
        <v>0</v>
      </c>
      <c r="N18">
        <v>1</v>
      </c>
      <c r="O18">
        <v>1</v>
      </c>
      <c r="P18">
        <v>2</v>
      </c>
      <c r="Q18" s="3">
        <f t="shared" si="0"/>
        <v>10</v>
      </c>
      <c r="R18" s="4">
        <f t="shared" si="1"/>
        <v>2.3116042533518262E-3</v>
      </c>
    </row>
    <row r="19" spans="1:18" x14ac:dyDescent="0.25">
      <c r="A19" t="s">
        <v>27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14</v>
      </c>
      <c r="P19">
        <v>22</v>
      </c>
      <c r="Q19" s="3">
        <f t="shared" si="0"/>
        <v>38</v>
      </c>
      <c r="R19" s="4">
        <f t="shared" si="1"/>
        <v>8.7840961627369402E-3</v>
      </c>
    </row>
    <row r="20" spans="1:18" x14ac:dyDescent="0.25">
      <c r="A20" t="s">
        <v>28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3</v>
      </c>
      <c r="N20">
        <v>0</v>
      </c>
      <c r="O20">
        <v>0</v>
      </c>
      <c r="P20">
        <v>1</v>
      </c>
      <c r="Q20" s="3">
        <f t="shared" si="0"/>
        <v>5</v>
      </c>
      <c r="R20" s="4">
        <f t="shared" si="1"/>
        <v>1.1558021266759131E-3</v>
      </c>
    </row>
    <row r="21" spans="1:18" x14ac:dyDescent="0.25">
      <c r="A21" s="3" t="s">
        <v>30</v>
      </c>
      <c r="B21" s="3">
        <f t="shared" ref="B21:P21" si="2">SUM(B3:B20)</f>
        <v>35</v>
      </c>
      <c r="C21" s="3">
        <f t="shared" si="2"/>
        <v>48</v>
      </c>
      <c r="D21" s="3">
        <f t="shared" si="2"/>
        <v>75</v>
      </c>
      <c r="E21" s="3">
        <f t="shared" si="2"/>
        <v>77</v>
      </c>
      <c r="F21" s="3">
        <f t="shared" si="2"/>
        <v>139</v>
      </c>
      <c r="G21" s="3">
        <f t="shared" si="2"/>
        <v>214</v>
      </c>
      <c r="H21" s="3">
        <f t="shared" si="2"/>
        <v>217</v>
      </c>
      <c r="I21" s="3">
        <f t="shared" si="2"/>
        <v>199</v>
      </c>
      <c r="J21" s="3">
        <f t="shared" si="2"/>
        <v>179</v>
      </c>
      <c r="K21" s="3">
        <f t="shared" si="2"/>
        <v>179</v>
      </c>
      <c r="L21" s="3">
        <f t="shared" si="2"/>
        <v>144</v>
      </c>
      <c r="M21" s="3">
        <f t="shared" si="2"/>
        <v>128</v>
      </c>
      <c r="N21" s="3">
        <f t="shared" si="2"/>
        <v>167</v>
      </c>
      <c r="O21" s="3">
        <f t="shared" si="2"/>
        <v>210</v>
      </c>
      <c r="P21" s="3">
        <f t="shared" si="2"/>
        <v>152</v>
      </c>
      <c r="Q21" s="3">
        <f>SUM(B21:P21)</f>
        <v>2163</v>
      </c>
      <c r="R21" s="4">
        <f t="shared" si="1"/>
        <v>0.5</v>
      </c>
    </row>
    <row r="22" spans="1:18" x14ac:dyDescent="0.25">
      <c r="Q22" s="3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F2F2-D40C-4261-8CF4-9282948822A2}">
  <dimension ref="A1:S26"/>
  <sheetViews>
    <sheetView topLeftCell="A13" workbookViewId="0"/>
  </sheetViews>
  <sheetFormatPr baseColWidth="10" defaultRowHeight="15" x14ac:dyDescent="0.25"/>
  <cols>
    <col min="1" max="1" width="16.85546875" bestFit="1" customWidth="1"/>
    <col min="2" max="16" width="5" bestFit="1" customWidth="1"/>
    <col min="17" max="17" width="6.5703125" bestFit="1" customWidth="1"/>
    <col min="18" max="18" width="24.85546875" bestFit="1" customWidth="1"/>
    <col min="21" max="21" width="16.85546875" bestFit="1" customWidth="1"/>
  </cols>
  <sheetData>
    <row r="1" spans="1:19" x14ac:dyDescent="0.25">
      <c r="A1" t="s">
        <v>50</v>
      </c>
    </row>
    <row r="2" spans="1:19" x14ac:dyDescent="0.25">
      <c r="A2" t="s">
        <v>0</v>
      </c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  <c r="Q2" s="3" t="s">
        <v>30</v>
      </c>
      <c r="R2" s="3" t="s">
        <v>34</v>
      </c>
      <c r="S2" s="3"/>
    </row>
    <row r="3" spans="1:19" x14ac:dyDescent="0.25">
      <c r="A3" t="s">
        <v>1</v>
      </c>
      <c r="B3">
        <v>7</v>
      </c>
      <c r="C3">
        <v>10</v>
      </c>
      <c r="D3">
        <v>12</v>
      </c>
      <c r="E3">
        <v>12</v>
      </c>
      <c r="F3">
        <v>8</v>
      </c>
      <c r="G3">
        <v>7</v>
      </c>
      <c r="H3">
        <v>6</v>
      </c>
      <c r="I3">
        <v>6</v>
      </c>
      <c r="J3">
        <v>5</v>
      </c>
      <c r="K3">
        <v>14</v>
      </c>
      <c r="L3">
        <v>15</v>
      </c>
      <c r="M3">
        <v>10</v>
      </c>
      <c r="N3">
        <v>9</v>
      </c>
      <c r="O3">
        <v>15</v>
      </c>
      <c r="P3">
        <v>3</v>
      </c>
      <c r="Q3" s="3">
        <f t="shared" ref="Q3:Q25" si="0">SUM(B3:P3)</f>
        <v>139</v>
      </c>
      <c r="R3">
        <f>AVERAGE(B3:P3)</f>
        <v>9.2666666666666675</v>
      </c>
    </row>
    <row r="4" spans="1:19" x14ac:dyDescent="0.25">
      <c r="A4" t="s">
        <v>4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>
        <v>1</v>
      </c>
      <c r="K4">
        <v>1</v>
      </c>
      <c r="L4">
        <v>1</v>
      </c>
      <c r="M4">
        <v>3</v>
      </c>
      <c r="N4">
        <v>2</v>
      </c>
      <c r="O4">
        <v>3</v>
      </c>
      <c r="P4">
        <v>3</v>
      </c>
      <c r="Q4" s="3">
        <f t="shared" si="0"/>
        <v>14</v>
      </c>
      <c r="R4">
        <f t="shared" ref="R4:R25" si="1">AVERAGE(B4:P4)</f>
        <v>2</v>
      </c>
    </row>
    <row r="5" spans="1:19" x14ac:dyDescent="0.25">
      <c r="A5" t="s">
        <v>5</v>
      </c>
      <c r="B5">
        <v>22</v>
      </c>
      <c r="C5">
        <v>23</v>
      </c>
      <c r="D5">
        <v>12</v>
      </c>
      <c r="E5">
        <v>24</v>
      </c>
      <c r="F5">
        <v>16</v>
      </c>
      <c r="G5">
        <v>22</v>
      </c>
      <c r="H5">
        <v>20</v>
      </c>
      <c r="I5">
        <v>25</v>
      </c>
      <c r="J5">
        <v>32</v>
      </c>
      <c r="K5">
        <v>34</v>
      </c>
      <c r="L5">
        <v>23</v>
      </c>
      <c r="M5">
        <v>52</v>
      </c>
      <c r="N5">
        <v>40</v>
      </c>
      <c r="O5">
        <v>27</v>
      </c>
      <c r="P5">
        <v>7</v>
      </c>
      <c r="Q5" s="3">
        <f t="shared" si="0"/>
        <v>379</v>
      </c>
      <c r="R5">
        <f t="shared" si="1"/>
        <v>25.266666666666666</v>
      </c>
    </row>
    <row r="6" spans="1:19" x14ac:dyDescent="0.25">
      <c r="A6" t="s">
        <v>6</v>
      </c>
      <c r="B6">
        <v>0</v>
      </c>
      <c r="C6">
        <v>145</v>
      </c>
      <c r="D6">
        <v>274</v>
      </c>
      <c r="E6">
        <v>242</v>
      </c>
      <c r="F6">
        <v>291</v>
      </c>
      <c r="G6">
        <v>283</v>
      </c>
      <c r="H6">
        <v>211</v>
      </c>
      <c r="I6">
        <v>199</v>
      </c>
      <c r="J6">
        <v>231</v>
      </c>
      <c r="K6">
        <v>242</v>
      </c>
      <c r="L6">
        <v>278</v>
      </c>
      <c r="M6">
        <v>365</v>
      </c>
      <c r="N6">
        <v>343</v>
      </c>
      <c r="O6">
        <v>391</v>
      </c>
      <c r="P6">
        <v>448</v>
      </c>
      <c r="Q6" s="3">
        <f t="shared" si="0"/>
        <v>3943</v>
      </c>
      <c r="R6">
        <f t="shared" si="1"/>
        <v>262.86666666666667</v>
      </c>
    </row>
    <row r="7" spans="1:19" x14ac:dyDescent="0.25">
      <c r="A7" t="s">
        <v>7</v>
      </c>
      <c r="B7">
        <v>351</v>
      </c>
      <c r="C7">
        <v>252</v>
      </c>
      <c r="D7">
        <v>222</v>
      </c>
      <c r="E7">
        <v>388</v>
      </c>
      <c r="F7">
        <v>433</v>
      </c>
      <c r="G7">
        <v>348</v>
      </c>
      <c r="H7">
        <v>385</v>
      </c>
      <c r="I7">
        <v>482</v>
      </c>
      <c r="J7">
        <v>478</v>
      </c>
      <c r="K7">
        <v>438</v>
      </c>
      <c r="L7">
        <v>469</v>
      </c>
      <c r="M7">
        <v>599</v>
      </c>
      <c r="N7">
        <v>615</v>
      </c>
      <c r="O7">
        <v>704</v>
      </c>
      <c r="P7">
        <v>526</v>
      </c>
      <c r="Q7" s="3">
        <f t="shared" si="0"/>
        <v>6690</v>
      </c>
      <c r="R7">
        <f t="shared" si="1"/>
        <v>446</v>
      </c>
    </row>
    <row r="8" spans="1:19" x14ac:dyDescent="0.25">
      <c r="A8" t="s">
        <v>8</v>
      </c>
      <c r="B8">
        <v>5</v>
      </c>
      <c r="C8">
        <v>4</v>
      </c>
      <c r="D8">
        <v>7</v>
      </c>
      <c r="E8">
        <v>13</v>
      </c>
      <c r="F8">
        <v>49</v>
      </c>
      <c r="G8">
        <v>91</v>
      </c>
      <c r="H8">
        <v>87</v>
      </c>
      <c r="I8">
        <v>102</v>
      </c>
      <c r="J8">
        <v>69</v>
      </c>
      <c r="K8">
        <v>48</v>
      </c>
      <c r="L8">
        <v>52</v>
      </c>
      <c r="M8">
        <v>54</v>
      </c>
      <c r="N8">
        <v>46</v>
      </c>
      <c r="O8">
        <v>29</v>
      </c>
      <c r="P8">
        <v>27</v>
      </c>
      <c r="Q8" s="3">
        <f t="shared" si="0"/>
        <v>683</v>
      </c>
      <c r="R8">
        <f t="shared" si="1"/>
        <v>45.533333333333331</v>
      </c>
    </row>
    <row r="9" spans="1:19" x14ac:dyDescent="0.25">
      <c r="A9" t="s">
        <v>9</v>
      </c>
      <c r="B9" t="s">
        <v>2</v>
      </c>
      <c r="C9" t="s">
        <v>2</v>
      </c>
      <c r="D9" t="s">
        <v>2</v>
      </c>
      <c r="E9" t="s">
        <v>2</v>
      </c>
      <c r="F9" t="s">
        <v>2</v>
      </c>
      <c r="G9" t="s">
        <v>2</v>
      </c>
      <c r="H9">
        <v>15</v>
      </c>
      <c r="I9">
        <v>5</v>
      </c>
      <c r="J9">
        <v>0</v>
      </c>
      <c r="K9">
        <v>0</v>
      </c>
      <c r="L9">
        <v>18</v>
      </c>
      <c r="M9">
        <v>2</v>
      </c>
      <c r="N9">
        <v>3</v>
      </c>
      <c r="O9">
        <v>62</v>
      </c>
      <c r="P9">
        <v>72</v>
      </c>
      <c r="Q9" s="3">
        <f t="shared" si="0"/>
        <v>177</v>
      </c>
      <c r="R9">
        <f t="shared" si="1"/>
        <v>19.666666666666668</v>
      </c>
    </row>
    <row r="10" spans="1:19" x14ac:dyDescent="0.25">
      <c r="A10" t="s">
        <v>11</v>
      </c>
      <c r="B10" t="s">
        <v>2</v>
      </c>
      <c r="C10" t="s">
        <v>2</v>
      </c>
      <c r="D10" t="s">
        <v>2</v>
      </c>
      <c r="E10" t="s">
        <v>2</v>
      </c>
      <c r="F10">
        <v>342</v>
      </c>
      <c r="G10">
        <v>417</v>
      </c>
      <c r="H10">
        <v>416</v>
      </c>
      <c r="I10">
        <v>708</v>
      </c>
      <c r="J10">
        <v>635</v>
      </c>
      <c r="K10">
        <v>604</v>
      </c>
      <c r="L10">
        <v>578</v>
      </c>
      <c r="M10">
        <v>608</v>
      </c>
      <c r="N10">
        <v>549</v>
      </c>
      <c r="O10">
        <v>631</v>
      </c>
      <c r="P10">
        <v>480</v>
      </c>
      <c r="Q10" s="3">
        <f t="shared" si="0"/>
        <v>5968</v>
      </c>
      <c r="R10">
        <f t="shared" si="1"/>
        <v>542.5454545454545</v>
      </c>
    </row>
    <row r="11" spans="1:19" x14ac:dyDescent="0.25">
      <c r="A11" t="s">
        <v>12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>
        <v>49</v>
      </c>
      <c r="I11">
        <v>47</v>
      </c>
      <c r="J11">
        <v>46</v>
      </c>
      <c r="K11">
        <v>64</v>
      </c>
      <c r="L11">
        <v>110</v>
      </c>
      <c r="M11">
        <v>108</v>
      </c>
      <c r="N11">
        <v>86</v>
      </c>
      <c r="O11">
        <v>201</v>
      </c>
      <c r="P11">
        <v>107</v>
      </c>
      <c r="Q11" s="3">
        <f t="shared" si="0"/>
        <v>818</v>
      </c>
      <c r="R11">
        <f t="shared" si="1"/>
        <v>90.888888888888886</v>
      </c>
    </row>
    <row r="12" spans="1:19" x14ac:dyDescent="0.25">
      <c r="A12" t="s">
        <v>13</v>
      </c>
      <c r="B12" t="s">
        <v>2</v>
      </c>
      <c r="C12">
        <v>30</v>
      </c>
      <c r="D12">
        <v>37</v>
      </c>
      <c r="E12">
        <v>60</v>
      </c>
      <c r="F12">
        <v>62</v>
      </c>
      <c r="G12">
        <v>37</v>
      </c>
      <c r="H12">
        <v>40</v>
      </c>
      <c r="I12">
        <v>15</v>
      </c>
      <c r="J12">
        <v>78</v>
      </c>
      <c r="K12">
        <v>58</v>
      </c>
      <c r="L12">
        <v>59</v>
      </c>
      <c r="M12">
        <v>40</v>
      </c>
      <c r="N12">
        <v>91</v>
      </c>
      <c r="O12">
        <v>80</v>
      </c>
      <c r="P12">
        <v>67</v>
      </c>
      <c r="Q12" s="3">
        <f t="shared" si="0"/>
        <v>754</v>
      </c>
      <c r="R12">
        <f t="shared" si="1"/>
        <v>53.857142857142854</v>
      </c>
    </row>
    <row r="13" spans="1:19" x14ac:dyDescent="0.25">
      <c r="A13" t="s">
        <v>14</v>
      </c>
      <c r="B13">
        <v>100</v>
      </c>
      <c r="C13">
        <v>121</v>
      </c>
      <c r="D13">
        <v>146</v>
      </c>
      <c r="E13">
        <v>165</v>
      </c>
      <c r="F13">
        <v>151</v>
      </c>
      <c r="G13">
        <v>223</v>
      </c>
      <c r="H13">
        <v>268</v>
      </c>
      <c r="I13">
        <v>281</v>
      </c>
      <c r="J13">
        <v>231</v>
      </c>
      <c r="K13">
        <v>187</v>
      </c>
      <c r="L13">
        <v>220</v>
      </c>
      <c r="M13">
        <v>287</v>
      </c>
      <c r="N13">
        <v>365</v>
      </c>
      <c r="O13">
        <v>437</v>
      </c>
      <c r="P13">
        <v>387</v>
      </c>
      <c r="Q13" s="3">
        <f t="shared" si="0"/>
        <v>3569</v>
      </c>
      <c r="R13">
        <f t="shared" si="1"/>
        <v>237.93333333333334</v>
      </c>
    </row>
    <row r="14" spans="1:19" x14ac:dyDescent="0.25">
      <c r="A14" t="s">
        <v>15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>
        <v>132</v>
      </c>
      <c r="N14">
        <v>176</v>
      </c>
      <c r="O14">
        <v>222</v>
      </c>
      <c r="P14">
        <v>235</v>
      </c>
      <c r="Q14" s="3">
        <f t="shared" si="0"/>
        <v>765</v>
      </c>
      <c r="R14">
        <f t="shared" si="1"/>
        <v>191.25</v>
      </c>
    </row>
    <row r="15" spans="1:19" x14ac:dyDescent="0.25">
      <c r="A15" t="s">
        <v>16</v>
      </c>
      <c r="B15" t="s">
        <v>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>
        <v>62</v>
      </c>
      <c r="K15">
        <v>49</v>
      </c>
      <c r="L15">
        <v>58</v>
      </c>
      <c r="M15">
        <v>67</v>
      </c>
      <c r="N15">
        <v>82</v>
      </c>
      <c r="O15">
        <v>82</v>
      </c>
      <c r="P15">
        <v>49</v>
      </c>
      <c r="Q15" s="3">
        <f t="shared" si="0"/>
        <v>449</v>
      </c>
      <c r="R15">
        <f t="shared" si="1"/>
        <v>64.142857142857139</v>
      </c>
    </row>
    <row r="16" spans="1:19" x14ac:dyDescent="0.25">
      <c r="A16" t="s">
        <v>17</v>
      </c>
      <c r="B16" t="s">
        <v>2</v>
      </c>
      <c r="C16" t="s">
        <v>2</v>
      </c>
      <c r="D16" t="s">
        <v>2</v>
      </c>
      <c r="E16" t="s">
        <v>2</v>
      </c>
      <c r="F16">
        <v>606</v>
      </c>
      <c r="G16">
        <v>294</v>
      </c>
      <c r="H16">
        <v>209</v>
      </c>
      <c r="I16">
        <v>117</v>
      </c>
      <c r="J16">
        <v>110</v>
      </c>
      <c r="K16">
        <v>114</v>
      </c>
      <c r="L16">
        <v>107</v>
      </c>
      <c r="M16">
        <v>113</v>
      </c>
      <c r="N16">
        <v>143</v>
      </c>
      <c r="O16">
        <v>158</v>
      </c>
      <c r="P16">
        <v>106</v>
      </c>
      <c r="Q16" s="3">
        <f t="shared" si="0"/>
        <v>2077</v>
      </c>
      <c r="R16">
        <f t="shared" si="1"/>
        <v>188.81818181818181</v>
      </c>
    </row>
    <row r="17" spans="1:19" x14ac:dyDescent="0.25">
      <c r="A17" t="s">
        <v>18</v>
      </c>
      <c r="B17" t="s">
        <v>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>
        <v>1</v>
      </c>
      <c r="J17">
        <v>30</v>
      </c>
      <c r="K17">
        <v>20</v>
      </c>
      <c r="L17">
        <v>25</v>
      </c>
      <c r="M17">
        <v>35</v>
      </c>
      <c r="N17">
        <v>48</v>
      </c>
      <c r="O17">
        <v>69</v>
      </c>
      <c r="P17">
        <v>70</v>
      </c>
      <c r="Q17" s="3">
        <f t="shared" si="0"/>
        <v>298</v>
      </c>
      <c r="R17">
        <f t="shared" si="1"/>
        <v>37.25</v>
      </c>
    </row>
    <row r="18" spans="1:19" x14ac:dyDescent="0.25">
      <c r="A18" t="s">
        <v>21</v>
      </c>
      <c r="B18">
        <v>18</v>
      </c>
      <c r="C18">
        <v>21</v>
      </c>
      <c r="D18">
        <v>18</v>
      </c>
      <c r="E18">
        <v>16</v>
      </c>
      <c r="F18">
        <v>24</v>
      </c>
      <c r="G18">
        <v>52</v>
      </c>
      <c r="H18">
        <v>68</v>
      </c>
      <c r="I18">
        <v>57</v>
      </c>
      <c r="J18">
        <v>25</v>
      </c>
      <c r="K18">
        <v>34</v>
      </c>
      <c r="L18">
        <v>35</v>
      </c>
      <c r="M18">
        <v>36</v>
      </c>
      <c r="N18">
        <v>44</v>
      </c>
      <c r="O18">
        <v>123</v>
      </c>
      <c r="P18">
        <v>33</v>
      </c>
      <c r="Q18" s="3">
        <f t="shared" si="0"/>
        <v>604</v>
      </c>
      <c r="R18">
        <f t="shared" si="1"/>
        <v>40.266666666666666</v>
      </c>
    </row>
    <row r="19" spans="1:19" x14ac:dyDescent="0.25">
      <c r="A19" t="s">
        <v>22</v>
      </c>
      <c r="B19">
        <v>15</v>
      </c>
      <c r="C19">
        <v>23</v>
      </c>
      <c r="D19">
        <v>25</v>
      </c>
      <c r="E19">
        <v>24</v>
      </c>
      <c r="F19">
        <v>96</v>
      </c>
      <c r="G19">
        <v>58</v>
      </c>
      <c r="H19">
        <v>84</v>
      </c>
      <c r="I19">
        <v>62</v>
      </c>
      <c r="J19">
        <v>68</v>
      </c>
      <c r="K19">
        <v>57</v>
      </c>
      <c r="L19">
        <v>89</v>
      </c>
      <c r="M19">
        <v>137</v>
      </c>
      <c r="N19">
        <v>135</v>
      </c>
      <c r="O19">
        <v>216</v>
      </c>
      <c r="P19">
        <v>91</v>
      </c>
      <c r="Q19" s="3">
        <f t="shared" si="0"/>
        <v>1180</v>
      </c>
      <c r="R19">
        <f t="shared" si="1"/>
        <v>78.666666666666671</v>
      </c>
    </row>
    <row r="20" spans="1:19" x14ac:dyDescent="0.25">
      <c r="A20" t="s">
        <v>23</v>
      </c>
      <c r="B20">
        <v>45</v>
      </c>
      <c r="C20">
        <v>44</v>
      </c>
      <c r="D20">
        <v>50</v>
      </c>
      <c r="E20">
        <v>63</v>
      </c>
      <c r="F20">
        <v>61</v>
      </c>
      <c r="G20">
        <v>67</v>
      </c>
      <c r="H20">
        <v>114</v>
      </c>
      <c r="I20">
        <v>108</v>
      </c>
      <c r="J20">
        <v>128</v>
      </c>
      <c r="K20">
        <v>113</v>
      </c>
      <c r="L20">
        <v>137</v>
      </c>
      <c r="M20">
        <v>145</v>
      </c>
      <c r="N20">
        <v>167</v>
      </c>
      <c r="O20">
        <v>293</v>
      </c>
      <c r="P20" t="s">
        <v>2</v>
      </c>
      <c r="Q20" s="3">
        <f t="shared" si="0"/>
        <v>1535</v>
      </c>
      <c r="R20">
        <f t="shared" si="1"/>
        <v>109.64285714285714</v>
      </c>
    </row>
    <row r="21" spans="1:19" x14ac:dyDescent="0.25">
      <c r="A21" t="s">
        <v>24</v>
      </c>
      <c r="B21" t="s">
        <v>2</v>
      </c>
      <c r="C21" t="s">
        <v>2</v>
      </c>
      <c r="D21">
        <v>15</v>
      </c>
      <c r="E21">
        <v>22</v>
      </c>
      <c r="F21">
        <v>44</v>
      </c>
      <c r="G21">
        <v>30</v>
      </c>
      <c r="H21">
        <v>32</v>
      </c>
      <c r="I21">
        <v>40</v>
      </c>
      <c r="J21">
        <v>13</v>
      </c>
      <c r="K21">
        <v>32</v>
      </c>
      <c r="L21">
        <v>29</v>
      </c>
      <c r="M21">
        <v>53</v>
      </c>
      <c r="N21">
        <v>88</v>
      </c>
      <c r="O21">
        <v>54</v>
      </c>
      <c r="P21">
        <v>56</v>
      </c>
      <c r="Q21" s="3">
        <f t="shared" si="0"/>
        <v>508</v>
      </c>
      <c r="R21">
        <f t="shared" si="1"/>
        <v>39.07692307692308</v>
      </c>
    </row>
    <row r="22" spans="1:19" x14ac:dyDescent="0.25">
      <c r="A22" t="s">
        <v>25</v>
      </c>
      <c r="B22" t="s">
        <v>2</v>
      </c>
      <c r="C22" t="s">
        <v>2</v>
      </c>
      <c r="D22">
        <v>51</v>
      </c>
      <c r="E22">
        <v>58</v>
      </c>
      <c r="F22">
        <v>562</v>
      </c>
      <c r="G22">
        <v>743</v>
      </c>
      <c r="H22">
        <v>458</v>
      </c>
      <c r="I22">
        <v>237</v>
      </c>
      <c r="J22">
        <v>247</v>
      </c>
      <c r="K22">
        <v>251</v>
      </c>
      <c r="L22">
        <v>205</v>
      </c>
      <c r="M22">
        <v>245</v>
      </c>
      <c r="N22">
        <v>218</v>
      </c>
      <c r="O22">
        <v>119</v>
      </c>
      <c r="P22">
        <v>394</v>
      </c>
      <c r="Q22" s="3">
        <f t="shared" si="0"/>
        <v>3788</v>
      </c>
      <c r="R22">
        <f t="shared" si="1"/>
        <v>291.38461538461536</v>
      </c>
    </row>
    <row r="23" spans="1:19" x14ac:dyDescent="0.25">
      <c r="A23" t="s">
        <v>26</v>
      </c>
      <c r="B23">
        <v>1</v>
      </c>
      <c r="C23">
        <v>2</v>
      </c>
      <c r="D23">
        <v>2</v>
      </c>
      <c r="E23">
        <v>5</v>
      </c>
      <c r="F23">
        <v>21</v>
      </c>
      <c r="G23">
        <v>57</v>
      </c>
      <c r="H23">
        <v>93</v>
      </c>
      <c r="I23">
        <v>71</v>
      </c>
      <c r="J23">
        <v>47</v>
      </c>
      <c r="K23">
        <v>39</v>
      </c>
      <c r="L23">
        <v>74</v>
      </c>
      <c r="M23">
        <v>74</v>
      </c>
      <c r="N23">
        <v>40</v>
      </c>
      <c r="O23">
        <v>42</v>
      </c>
      <c r="P23">
        <v>19</v>
      </c>
      <c r="Q23" s="3">
        <f t="shared" si="0"/>
        <v>587</v>
      </c>
      <c r="R23">
        <f t="shared" si="1"/>
        <v>39.133333333333333</v>
      </c>
    </row>
    <row r="24" spans="1:19" x14ac:dyDescent="0.25">
      <c r="A24" t="s">
        <v>27</v>
      </c>
      <c r="B24" t="s">
        <v>2</v>
      </c>
      <c r="C24" t="s">
        <v>2</v>
      </c>
      <c r="D24" t="s">
        <v>2</v>
      </c>
      <c r="E24">
        <v>27</v>
      </c>
      <c r="F24">
        <v>36</v>
      </c>
      <c r="G24">
        <v>35</v>
      </c>
      <c r="H24">
        <v>27</v>
      </c>
      <c r="I24">
        <v>35</v>
      </c>
      <c r="J24">
        <v>33</v>
      </c>
      <c r="K24">
        <v>34</v>
      </c>
      <c r="L24">
        <v>29</v>
      </c>
      <c r="M24">
        <v>34</v>
      </c>
      <c r="N24">
        <v>33</v>
      </c>
      <c r="O24">
        <v>49</v>
      </c>
      <c r="P24">
        <v>40</v>
      </c>
      <c r="Q24" s="3">
        <f t="shared" si="0"/>
        <v>412</v>
      </c>
      <c r="R24">
        <f t="shared" si="1"/>
        <v>34.333333333333336</v>
      </c>
    </row>
    <row r="25" spans="1:19" x14ac:dyDescent="0.25">
      <c r="A25" t="s">
        <v>28</v>
      </c>
      <c r="B25">
        <v>6</v>
      </c>
      <c r="C25">
        <v>11</v>
      </c>
      <c r="D25">
        <v>7</v>
      </c>
      <c r="E25">
        <v>17</v>
      </c>
      <c r="F25">
        <v>17</v>
      </c>
      <c r="G25">
        <v>96</v>
      </c>
      <c r="H25">
        <v>114</v>
      </c>
      <c r="I25">
        <v>138</v>
      </c>
      <c r="J25">
        <v>42</v>
      </c>
      <c r="K25">
        <v>40</v>
      </c>
      <c r="L25">
        <v>88</v>
      </c>
      <c r="M25">
        <v>80</v>
      </c>
      <c r="N25">
        <v>89</v>
      </c>
      <c r="O25">
        <v>93</v>
      </c>
      <c r="P25">
        <v>109</v>
      </c>
      <c r="Q25" s="3">
        <f t="shared" si="0"/>
        <v>947</v>
      </c>
      <c r="R25">
        <f t="shared" si="1"/>
        <v>63.133333333333333</v>
      </c>
    </row>
    <row r="26" spans="1:19" x14ac:dyDescent="0.25">
      <c r="A26" s="3" t="s">
        <v>30</v>
      </c>
      <c r="B26" s="3">
        <f t="shared" ref="B26:P26" si="2">SUM(B3:B25)</f>
        <v>570</v>
      </c>
      <c r="C26" s="3">
        <f t="shared" si="2"/>
        <v>686</v>
      </c>
      <c r="D26" s="3">
        <f t="shared" si="2"/>
        <v>878</v>
      </c>
      <c r="E26" s="3">
        <f t="shared" si="2"/>
        <v>1136</v>
      </c>
      <c r="F26" s="3">
        <f t="shared" si="2"/>
        <v>2819</v>
      </c>
      <c r="G26" s="3">
        <f t="shared" si="2"/>
        <v>2860</v>
      </c>
      <c r="H26" s="3">
        <f t="shared" si="2"/>
        <v>2696</v>
      </c>
      <c r="I26" s="3">
        <f t="shared" si="2"/>
        <v>2736</v>
      </c>
      <c r="J26" s="3">
        <f t="shared" si="2"/>
        <v>2611</v>
      </c>
      <c r="K26" s="3">
        <f t="shared" si="2"/>
        <v>2473</v>
      </c>
      <c r="L26" s="3">
        <f t="shared" si="2"/>
        <v>2699</v>
      </c>
      <c r="M26" s="3">
        <f t="shared" si="2"/>
        <v>3279</v>
      </c>
      <c r="N26" s="3">
        <f t="shared" si="2"/>
        <v>3412</v>
      </c>
      <c r="O26" s="3">
        <f t="shared" si="2"/>
        <v>4100</v>
      </c>
      <c r="P26" s="3">
        <f t="shared" si="2"/>
        <v>3329</v>
      </c>
      <c r="Q26" s="3">
        <f>SUM(B26:P26)</f>
        <v>36284</v>
      </c>
      <c r="R26" s="3">
        <f>AVERAGE(R3:R25)</f>
        <v>126.64885163146032</v>
      </c>
      <c r="S26" s="3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CCB78-29B7-4DA3-8FD7-5FBB25A138BF}">
  <dimension ref="A1:P17"/>
  <sheetViews>
    <sheetView workbookViewId="0">
      <selection activeCell="F21" sqref="F21"/>
    </sheetView>
  </sheetViews>
  <sheetFormatPr baseColWidth="10" defaultRowHeight="15" x14ac:dyDescent="0.25"/>
  <cols>
    <col min="1" max="1" width="6.5703125" bestFit="1" customWidth="1"/>
    <col min="2" max="2" width="9.85546875" bestFit="1" customWidth="1"/>
    <col min="3" max="3" width="14.5703125" bestFit="1" customWidth="1"/>
    <col min="4" max="4" width="30.85546875" bestFit="1" customWidth="1"/>
    <col min="5" max="5" width="18" bestFit="1" customWidth="1"/>
    <col min="6" max="6" width="35" bestFit="1" customWidth="1"/>
    <col min="7" max="7" width="49.140625" bestFit="1" customWidth="1"/>
    <col min="9" max="9" width="5.140625" bestFit="1" customWidth="1"/>
    <col min="10" max="10" width="18" bestFit="1" customWidth="1"/>
    <col min="11" max="11" width="35" bestFit="1" customWidth="1"/>
    <col min="14" max="14" width="18" bestFit="1" customWidth="1"/>
    <col min="15" max="16" width="49.140625" bestFit="1" customWidth="1"/>
  </cols>
  <sheetData>
    <row r="1" spans="1:16" x14ac:dyDescent="0.25">
      <c r="A1" t="s">
        <v>36</v>
      </c>
      <c r="B1" t="s">
        <v>37</v>
      </c>
      <c r="C1" t="s">
        <v>38</v>
      </c>
      <c r="D1" t="s">
        <v>42</v>
      </c>
      <c r="E1" t="s">
        <v>39</v>
      </c>
      <c r="F1" t="s">
        <v>40</v>
      </c>
      <c r="G1" t="s">
        <v>41</v>
      </c>
      <c r="I1" t="s">
        <v>36</v>
      </c>
      <c r="J1" t="s">
        <v>39</v>
      </c>
      <c r="K1" t="s">
        <v>40</v>
      </c>
      <c r="M1" t="s">
        <v>36</v>
      </c>
      <c r="N1" t="s">
        <v>39</v>
      </c>
      <c r="O1" t="s">
        <v>40</v>
      </c>
      <c r="P1" t="s">
        <v>41</v>
      </c>
    </row>
    <row r="2" spans="1:16" x14ac:dyDescent="0.25">
      <c r="A2">
        <v>2006</v>
      </c>
      <c r="B2">
        <v>834</v>
      </c>
      <c r="C2">
        <v>384</v>
      </c>
      <c r="D2">
        <v>35</v>
      </c>
      <c r="E2">
        <v>570</v>
      </c>
      <c r="F2">
        <v>570</v>
      </c>
      <c r="G2">
        <v>35</v>
      </c>
      <c r="I2">
        <v>2006</v>
      </c>
      <c r="J2">
        <v>570</v>
      </c>
      <c r="K2">
        <v>570</v>
      </c>
      <c r="M2">
        <v>2006</v>
      </c>
      <c r="N2">
        <v>570</v>
      </c>
      <c r="O2">
        <v>570</v>
      </c>
      <c r="P2">
        <v>35</v>
      </c>
    </row>
    <row r="3" spans="1:16" x14ac:dyDescent="0.25">
      <c r="A3">
        <v>2007</v>
      </c>
      <c r="B3">
        <v>1459</v>
      </c>
      <c r="C3">
        <v>779</v>
      </c>
      <c r="D3">
        <v>48</v>
      </c>
      <c r="E3">
        <v>686</v>
      </c>
      <c r="F3">
        <f>F2+E3</f>
        <v>1256</v>
      </c>
      <c r="G3">
        <f>G2+D3</f>
        <v>83</v>
      </c>
      <c r="I3">
        <v>2007</v>
      </c>
      <c r="J3">
        <v>686</v>
      </c>
      <c r="K3">
        <v>1256</v>
      </c>
      <c r="M3">
        <v>2007</v>
      </c>
      <c r="N3">
        <v>686</v>
      </c>
      <c r="O3">
        <v>1256</v>
      </c>
      <c r="P3">
        <v>83</v>
      </c>
    </row>
    <row r="4" spans="1:16" x14ac:dyDescent="0.25">
      <c r="A4">
        <v>2008</v>
      </c>
      <c r="B4">
        <v>6036</v>
      </c>
      <c r="C4">
        <v>5176</v>
      </c>
      <c r="D4">
        <v>75</v>
      </c>
      <c r="E4">
        <v>878</v>
      </c>
      <c r="F4">
        <f t="shared" ref="F4:F16" si="0">F3+E4</f>
        <v>2134</v>
      </c>
      <c r="G4">
        <f t="shared" ref="G4:G16" si="1">G3+D4</f>
        <v>158</v>
      </c>
      <c r="I4">
        <v>2008</v>
      </c>
      <c r="J4">
        <v>878</v>
      </c>
      <c r="K4">
        <v>2134</v>
      </c>
      <c r="M4">
        <v>2008</v>
      </c>
      <c r="N4">
        <v>878</v>
      </c>
      <c r="O4">
        <v>2134</v>
      </c>
      <c r="P4">
        <v>158</v>
      </c>
    </row>
    <row r="5" spans="1:16" x14ac:dyDescent="0.25">
      <c r="A5">
        <v>2009</v>
      </c>
      <c r="B5">
        <v>7728</v>
      </c>
      <c r="C5">
        <v>6471</v>
      </c>
      <c r="D5">
        <v>77</v>
      </c>
      <c r="E5">
        <v>1136</v>
      </c>
      <c r="F5">
        <f t="shared" si="0"/>
        <v>3270</v>
      </c>
      <c r="G5">
        <f t="shared" si="1"/>
        <v>235</v>
      </c>
      <c r="I5">
        <v>2009</v>
      </c>
      <c r="J5">
        <v>1136</v>
      </c>
      <c r="K5">
        <v>3270</v>
      </c>
      <c r="M5">
        <v>2009</v>
      </c>
      <c r="N5">
        <v>1136</v>
      </c>
      <c r="O5">
        <v>3270</v>
      </c>
      <c r="P5">
        <v>235</v>
      </c>
    </row>
    <row r="6" spans="1:16" x14ac:dyDescent="0.25">
      <c r="A6">
        <v>2010</v>
      </c>
      <c r="B6">
        <v>10492</v>
      </c>
      <c r="C6">
        <v>8209</v>
      </c>
      <c r="D6">
        <v>139</v>
      </c>
      <c r="E6">
        <v>2819</v>
      </c>
      <c r="F6">
        <f t="shared" si="0"/>
        <v>6089</v>
      </c>
      <c r="G6">
        <f t="shared" si="1"/>
        <v>374</v>
      </c>
      <c r="I6">
        <v>2010</v>
      </c>
      <c r="J6">
        <v>2819</v>
      </c>
      <c r="K6">
        <v>6089</v>
      </c>
      <c r="M6">
        <v>2010</v>
      </c>
      <c r="N6">
        <v>2819</v>
      </c>
      <c r="O6">
        <v>6089</v>
      </c>
      <c r="P6">
        <v>374</v>
      </c>
    </row>
    <row r="7" spans="1:16" x14ac:dyDescent="0.25">
      <c r="A7">
        <v>2011</v>
      </c>
      <c r="B7">
        <v>11591</v>
      </c>
      <c r="C7">
        <v>9157</v>
      </c>
      <c r="D7">
        <v>214</v>
      </c>
      <c r="E7">
        <v>2860</v>
      </c>
      <c r="F7">
        <f t="shared" si="0"/>
        <v>8949</v>
      </c>
      <c r="G7">
        <f t="shared" si="1"/>
        <v>588</v>
      </c>
      <c r="I7">
        <v>2011</v>
      </c>
      <c r="J7">
        <v>2860</v>
      </c>
      <c r="K7">
        <v>8949</v>
      </c>
      <c r="M7">
        <v>2011</v>
      </c>
      <c r="N7">
        <v>2860</v>
      </c>
      <c r="O7">
        <v>8949</v>
      </c>
      <c r="P7">
        <v>588</v>
      </c>
    </row>
    <row r="8" spans="1:16" x14ac:dyDescent="0.25">
      <c r="A8">
        <v>2012</v>
      </c>
      <c r="B8">
        <v>9842</v>
      </c>
      <c r="C8">
        <v>7805</v>
      </c>
      <c r="D8">
        <v>217</v>
      </c>
      <c r="E8">
        <v>2696</v>
      </c>
      <c r="F8">
        <f t="shared" si="0"/>
        <v>11645</v>
      </c>
      <c r="G8">
        <f t="shared" si="1"/>
        <v>805</v>
      </c>
      <c r="I8">
        <v>2012</v>
      </c>
      <c r="J8">
        <v>2696</v>
      </c>
      <c r="K8">
        <v>11645</v>
      </c>
      <c r="M8">
        <v>2012</v>
      </c>
      <c r="N8">
        <v>2696</v>
      </c>
      <c r="O8">
        <v>11645</v>
      </c>
      <c r="P8">
        <v>805</v>
      </c>
    </row>
    <row r="9" spans="1:16" x14ac:dyDescent="0.25">
      <c r="A9">
        <v>2013</v>
      </c>
      <c r="B9">
        <v>8343</v>
      </c>
      <c r="C9">
        <v>6566</v>
      </c>
      <c r="D9">
        <v>199</v>
      </c>
      <c r="E9">
        <v>2736</v>
      </c>
      <c r="F9">
        <f t="shared" si="0"/>
        <v>14381</v>
      </c>
      <c r="G9">
        <f t="shared" si="1"/>
        <v>1004</v>
      </c>
      <c r="I9">
        <v>2013</v>
      </c>
      <c r="J9">
        <v>2736</v>
      </c>
      <c r="K9">
        <v>14381</v>
      </c>
      <c r="M9">
        <v>2013</v>
      </c>
      <c r="N9">
        <v>2736</v>
      </c>
      <c r="O9">
        <v>14381</v>
      </c>
      <c r="P9">
        <v>1004</v>
      </c>
    </row>
    <row r="10" spans="1:16" x14ac:dyDescent="0.25">
      <c r="A10">
        <v>2014</v>
      </c>
      <c r="B10">
        <v>9284</v>
      </c>
      <c r="C10">
        <v>6690</v>
      </c>
      <c r="D10">
        <v>179</v>
      </c>
      <c r="E10">
        <v>2611</v>
      </c>
      <c r="F10">
        <f t="shared" si="0"/>
        <v>16992</v>
      </c>
      <c r="G10">
        <f t="shared" si="1"/>
        <v>1183</v>
      </c>
      <c r="I10">
        <v>2014</v>
      </c>
      <c r="J10">
        <v>2611</v>
      </c>
      <c r="K10">
        <v>16992</v>
      </c>
      <c r="M10">
        <v>2014</v>
      </c>
      <c r="N10">
        <v>2611</v>
      </c>
      <c r="O10">
        <v>16992</v>
      </c>
      <c r="P10">
        <v>1183</v>
      </c>
    </row>
    <row r="11" spans="1:16" x14ac:dyDescent="0.25">
      <c r="A11">
        <v>2015</v>
      </c>
      <c r="B11">
        <v>9214</v>
      </c>
      <c r="C11">
        <v>7451</v>
      </c>
      <c r="D11">
        <v>179</v>
      </c>
      <c r="E11">
        <v>2473</v>
      </c>
      <c r="F11">
        <f t="shared" si="0"/>
        <v>19465</v>
      </c>
      <c r="G11">
        <f t="shared" si="1"/>
        <v>1362</v>
      </c>
      <c r="I11">
        <v>2015</v>
      </c>
      <c r="J11">
        <v>2473</v>
      </c>
      <c r="K11">
        <v>19465</v>
      </c>
      <c r="M11">
        <v>2015</v>
      </c>
      <c r="N11">
        <v>2473</v>
      </c>
      <c r="O11">
        <v>19465</v>
      </c>
      <c r="P11">
        <v>1362</v>
      </c>
    </row>
    <row r="12" spans="1:16" x14ac:dyDescent="0.25">
      <c r="A12">
        <v>2016</v>
      </c>
      <c r="B12">
        <v>9786</v>
      </c>
      <c r="C12">
        <v>7842</v>
      </c>
      <c r="D12">
        <v>144</v>
      </c>
      <c r="E12">
        <v>2699</v>
      </c>
      <c r="F12">
        <f t="shared" si="0"/>
        <v>22164</v>
      </c>
      <c r="G12">
        <f t="shared" si="1"/>
        <v>1506</v>
      </c>
      <c r="I12">
        <v>2016</v>
      </c>
      <c r="J12">
        <v>2699</v>
      </c>
      <c r="K12">
        <v>22164</v>
      </c>
      <c r="M12">
        <v>2016</v>
      </c>
      <c r="N12">
        <v>2699</v>
      </c>
      <c r="O12">
        <v>22164</v>
      </c>
      <c r="P12">
        <v>1506</v>
      </c>
    </row>
    <row r="13" spans="1:16" x14ac:dyDescent="0.25">
      <c r="A13">
        <v>2017</v>
      </c>
      <c r="B13">
        <v>10952</v>
      </c>
      <c r="C13">
        <v>8745</v>
      </c>
      <c r="D13">
        <v>128</v>
      </c>
      <c r="E13">
        <v>3279</v>
      </c>
      <c r="F13">
        <f t="shared" si="0"/>
        <v>25443</v>
      </c>
      <c r="G13">
        <f t="shared" si="1"/>
        <v>1634</v>
      </c>
      <c r="I13">
        <v>2017</v>
      </c>
      <c r="J13">
        <v>3279</v>
      </c>
      <c r="K13">
        <v>25443</v>
      </c>
      <c r="M13">
        <v>2017</v>
      </c>
      <c r="N13">
        <v>3279</v>
      </c>
      <c r="O13">
        <v>25443</v>
      </c>
      <c r="P13">
        <v>1634</v>
      </c>
    </row>
    <row r="14" spans="1:16" x14ac:dyDescent="0.25">
      <c r="A14">
        <v>2018</v>
      </c>
      <c r="B14">
        <v>12001</v>
      </c>
      <c r="C14">
        <v>9735</v>
      </c>
      <c r="D14">
        <v>167</v>
      </c>
      <c r="E14">
        <v>3412</v>
      </c>
      <c r="F14">
        <f t="shared" si="0"/>
        <v>28855</v>
      </c>
      <c r="G14">
        <f t="shared" si="1"/>
        <v>1801</v>
      </c>
      <c r="I14">
        <v>2018</v>
      </c>
      <c r="J14">
        <v>3412</v>
      </c>
      <c r="K14">
        <v>28855</v>
      </c>
      <c r="M14">
        <v>2018</v>
      </c>
      <c r="N14">
        <v>3412</v>
      </c>
      <c r="O14">
        <v>28855</v>
      </c>
      <c r="P14">
        <v>1801</v>
      </c>
    </row>
    <row r="15" spans="1:16" x14ac:dyDescent="0.25">
      <c r="A15">
        <v>2019</v>
      </c>
      <c r="B15">
        <v>12457</v>
      </c>
      <c r="C15">
        <v>9576</v>
      </c>
      <c r="D15">
        <v>210</v>
      </c>
      <c r="E15">
        <v>4100</v>
      </c>
      <c r="F15">
        <f t="shared" si="0"/>
        <v>32955</v>
      </c>
      <c r="G15">
        <f t="shared" si="1"/>
        <v>2011</v>
      </c>
      <c r="I15">
        <v>2019</v>
      </c>
      <c r="J15">
        <v>4100</v>
      </c>
      <c r="K15">
        <v>32955</v>
      </c>
      <c r="M15">
        <v>2019</v>
      </c>
      <c r="N15">
        <v>4100</v>
      </c>
      <c r="O15">
        <v>32955</v>
      </c>
      <c r="P15">
        <v>2011</v>
      </c>
    </row>
    <row r="16" spans="1:16" x14ac:dyDescent="0.25">
      <c r="A16" t="s">
        <v>43</v>
      </c>
      <c r="B16">
        <v>8776</v>
      </c>
      <c r="C16">
        <v>6174</v>
      </c>
      <c r="D16">
        <v>152</v>
      </c>
      <c r="E16">
        <v>3329</v>
      </c>
      <c r="F16">
        <f t="shared" si="0"/>
        <v>36284</v>
      </c>
      <c r="G16">
        <f t="shared" si="1"/>
        <v>2163</v>
      </c>
      <c r="I16" t="s">
        <v>43</v>
      </c>
      <c r="J16">
        <v>3329</v>
      </c>
      <c r="K16">
        <v>36284</v>
      </c>
      <c r="M16" t="s">
        <v>43</v>
      </c>
      <c r="N16">
        <v>3329</v>
      </c>
      <c r="O16">
        <v>36284</v>
      </c>
      <c r="P16">
        <v>2163</v>
      </c>
    </row>
    <row r="17" spans="1:5" x14ac:dyDescent="0.25">
      <c r="A17" s="3" t="s">
        <v>30</v>
      </c>
      <c r="B17" s="3">
        <f t="shared" ref="B17:E17" si="2">SUM(B2:B16)</f>
        <v>128795</v>
      </c>
      <c r="C17" s="3">
        <f t="shared" si="2"/>
        <v>100760</v>
      </c>
      <c r="D17" s="3">
        <f t="shared" si="2"/>
        <v>2163</v>
      </c>
      <c r="E17" s="3">
        <f t="shared" si="2"/>
        <v>36284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FD52-ABF2-4497-8C0F-0E3AA0A4BFB5}">
  <dimension ref="A1:E17"/>
  <sheetViews>
    <sheetView tabSelected="1" workbookViewId="0">
      <selection activeCell="B18" sqref="B18"/>
    </sheetView>
  </sheetViews>
  <sheetFormatPr baseColWidth="10" defaultRowHeight="15" x14ac:dyDescent="0.25"/>
  <cols>
    <col min="2" max="2" width="20" customWidth="1"/>
    <col min="3" max="3" width="29.7109375" customWidth="1"/>
    <col min="4" max="4" width="45.7109375" customWidth="1"/>
    <col min="5" max="5" width="46.42578125" customWidth="1"/>
  </cols>
  <sheetData>
    <row r="1" spans="1:5" x14ac:dyDescent="0.25">
      <c r="A1" t="s">
        <v>51</v>
      </c>
    </row>
    <row r="2" spans="1:5" x14ac:dyDescent="0.25">
      <c r="A2" t="s">
        <v>36</v>
      </c>
      <c r="B2" t="s">
        <v>39</v>
      </c>
      <c r="C2" t="s">
        <v>44</v>
      </c>
      <c r="D2" t="s">
        <v>45</v>
      </c>
      <c r="E2" t="s">
        <v>46</v>
      </c>
    </row>
    <row r="3" spans="1:5" x14ac:dyDescent="0.25">
      <c r="A3">
        <v>2006</v>
      </c>
      <c r="B3">
        <v>570</v>
      </c>
    </row>
    <row r="4" spans="1:5" x14ac:dyDescent="0.25">
      <c r="A4">
        <v>2007</v>
      </c>
      <c r="B4">
        <v>686</v>
      </c>
    </row>
    <row r="5" spans="1:5" x14ac:dyDescent="0.25">
      <c r="A5">
        <v>2008</v>
      </c>
      <c r="B5">
        <v>878</v>
      </c>
    </row>
    <row r="6" spans="1:5" x14ac:dyDescent="0.25">
      <c r="A6">
        <v>2009</v>
      </c>
      <c r="B6">
        <v>1136</v>
      </c>
    </row>
    <row r="7" spans="1:5" x14ac:dyDescent="0.25">
      <c r="A7">
        <v>2010</v>
      </c>
      <c r="B7">
        <v>2819</v>
      </c>
    </row>
    <row r="8" spans="1:5" x14ac:dyDescent="0.25">
      <c r="A8">
        <v>2011</v>
      </c>
      <c r="B8">
        <v>2860</v>
      </c>
    </row>
    <row r="9" spans="1:5" x14ac:dyDescent="0.25">
      <c r="A9">
        <v>2012</v>
      </c>
      <c r="B9">
        <v>2696</v>
      </c>
    </row>
    <row r="10" spans="1:5" x14ac:dyDescent="0.25">
      <c r="A10">
        <v>2013</v>
      </c>
      <c r="B10">
        <v>2736</v>
      </c>
    </row>
    <row r="11" spans="1:5" x14ac:dyDescent="0.25">
      <c r="A11">
        <v>2014</v>
      </c>
      <c r="B11">
        <v>2611</v>
      </c>
    </row>
    <row r="12" spans="1:5" x14ac:dyDescent="0.25">
      <c r="A12">
        <v>2015</v>
      </c>
      <c r="B12">
        <v>2473</v>
      </c>
    </row>
    <row r="13" spans="1:5" x14ac:dyDescent="0.25">
      <c r="A13">
        <v>2016</v>
      </c>
      <c r="B13">
        <v>2699</v>
      </c>
    </row>
    <row r="14" spans="1:5" x14ac:dyDescent="0.25">
      <c r="A14">
        <v>2017</v>
      </c>
      <c r="B14">
        <v>3279</v>
      </c>
    </row>
    <row r="15" spans="1:5" x14ac:dyDescent="0.25">
      <c r="A15">
        <v>2018</v>
      </c>
      <c r="B15">
        <v>3412</v>
      </c>
    </row>
    <row r="16" spans="1:5" x14ac:dyDescent="0.25">
      <c r="A16">
        <v>2019</v>
      </c>
      <c r="B16">
        <v>4100</v>
      </c>
      <c r="C16">
        <v>4100</v>
      </c>
      <c r="D16" s="5">
        <v>4100</v>
      </c>
      <c r="E16" s="5">
        <v>4100</v>
      </c>
    </row>
    <row r="17" spans="1:5" x14ac:dyDescent="0.25">
      <c r="A17">
        <v>2020</v>
      </c>
      <c r="C17" s="6">
        <f>_xlfn.FORECAST.ETS(A17,$B$3:$B$16,$A$3:$A$16,1,1)</f>
        <v>4288.6044570845952</v>
      </c>
      <c r="D17" s="5">
        <f>C17-_xlfn.FORECAST.ETS.CONFINT(A17,$B$3:$B$16,$A$3:$A$16,0.95,1,1)</f>
        <v>3383.7803191999465</v>
      </c>
      <c r="E17" s="5">
        <f>C17+_xlfn.FORECAST.ETS.CONFINT(A17,$B$3:$B$16,$A$3:$A$16,0.95,1,1)</f>
        <v>5193.4285949692439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INGRESOS</vt:lpstr>
      <vt:lpstr>IDENTIF</vt:lpstr>
      <vt:lpstr>NO ENTREG</vt:lpstr>
      <vt:lpstr>NI</vt:lpstr>
      <vt:lpstr>REZAGO</vt:lpstr>
      <vt:lpstr>proyección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 autor</dc:creator>
  <cp:lastModifiedBy>Sin autor</cp:lastModifiedBy>
  <dcterms:created xsi:type="dcterms:W3CDTF">2021-03-01T18:56:29Z</dcterms:created>
  <dcterms:modified xsi:type="dcterms:W3CDTF">2021-03-04T21:15:36Z</dcterms:modified>
</cp:coreProperties>
</file>